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mc:AlternateContent xmlns:mc="http://schemas.openxmlformats.org/markup-compatibility/2006">
    <mc:Choice Requires="x15">
      <x15ac:absPath xmlns:x15ac="http://schemas.microsoft.com/office/spreadsheetml/2010/11/ac" url="https://agsforsikring-my.sharepoint.com/personal/lpm_agsforsikring_no/Documents/"/>
    </mc:Choice>
  </mc:AlternateContent>
  <xr:revisionPtr revIDLastSave="60" documentId="8_{80DFCB5F-F76E-45F2-AEC1-0783379E3155}" xr6:coauthVersionLast="47" xr6:coauthVersionMax="47" xr10:uidLastSave="{AFB0297E-73B6-4D3D-B167-082A1F45E8CB}"/>
  <bookViews>
    <workbookView xWindow="24850" yWindow="-110" windowWidth="19420" windowHeight="11500" xr2:uid="{0720A374-2E76-4123-8EE8-B5E49EBA0740}"/>
  </bookViews>
  <sheets>
    <sheet name="Resultatrapport - 01.01.2025 - 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2" l="1"/>
  <c r="B42" i="2"/>
  <c r="B72" i="2"/>
  <c r="B73" i="2" s="1"/>
  <c r="B74" i="2" s="1"/>
  <c r="B65" i="2"/>
  <c r="B33" i="2"/>
  <c r="B23" i="2"/>
  <c r="B66" i="2" l="1"/>
  <c r="B34" i="2"/>
  <c r="B67" i="2" s="1"/>
  <c r="B77" i="2" l="1"/>
</calcChain>
</file>

<file path=xl/sharedStrings.xml><?xml version="1.0" encoding="utf-8"?>
<sst xmlns="http://schemas.openxmlformats.org/spreadsheetml/2006/main" count="74" uniqueCount="73">
  <si>
    <t>Resultatrapport</t>
  </si>
  <si>
    <t>Østre Hol Jeger- og Fiskeforening</t>
  </si>
  <si>
    <t>01.01.2026- 31.12.2026</t>
  </si>
  <si>
    <t>Budsjett 2026 / Regnskap 2025 (2024)</t>
  </si>
  <si>
    <t>Regnskapskonto</t>
  </si>
  <si>
    <t>Budsjett 2026</t>
  </si>
  <si>
    <t>Regnskap 2025</t>
  </si>
  <si>
    <t>Regnskap 2024</t>
  </si>
  <si>
    <t>Driftsresultat</t>
  </si>
  <si>
    <t>         3205 Salg hytteutleie</t>
  </si>
  <si>
    <t>         3210 Salg fiskekort</t>
  </si>
  <si>
    <t>         3220 Salg jaktkort</t>
  </si>
  <si>
    <t>         3222 Prøve/trening hund</t>
  </si>
  <si>
    <t>         3224 Inntekt hundebane</t>
  </si>
  <si>
    <t>         3225 Salg lerduebane</t>
  </si>
  <si>
    <t>         3XXX Salg Grupper Leirduebane</t>
  </si>
  <si>
    <t>         3XXX Salg Kurs fra Leirdueutvalget - kompetanseutvikling jeger</t>
  </si>
  <si>
    <t>         3XXX Salg Lokal Cup til bedrifter</t>
  </si>
  <si>
    <t>         3229 Salg aversjon hund</t>
  </si>
  <si>
    <t>         3230 Salg Båthenger</t>
  </si>
  <si>
    <r>
      <t>      </t>
    </r>
    <r>
      <rPr>
        <b/>
        <sz val="10"/>
        <color theme="1"/>
        <rFont val="Aptos Narrow"/>
        <family val="2"/>
        <scheme val="minor"/>
      </rPr>
      <t>Salgsinntekter</t>
    </r>
  </si>
  <si>
    <t>         3447 Tilskudd settefisk, Hol komm.</t>
  </si>
  <si>
    <t>         3449 Tilskudd fra NJFF</t>
  </si>
  <si>
    <t>         3451 Tilskudd Gjensidige</t>
  </si>
  <si>
    <t>         3453 Grasrotandel</t>
  </si>
  <si>
    <t>         3454 Tilskudd Sparebankstiftelsen DNB</t>
  </si>
  <si>
    <t>         3455 Tilskudd Skue Sparebank</t>
  </si>
  <si>
    <t>         3456 Sparebankstiftelsen Hallingdal og Valdres</t>
  </si>
  <si>
    <t>         3920 Medlemskontingenter</t>
  </si>
  <si>
    <t>         3996 Momsrefusjon</t>
  </si>
  <si>
    <r>
      <t>      </t>
    </r>
    <r>
      <rPr>
        <b/>
        <sz val="10"/>
        <color theme="1"/>
        <rFont val="Aptos Narrow"/>
        <family val="2"/>
        <scheme val="minor"/>
      </rPr>
      <t>Annen driftsinntekt</t>
    </r>
  </si>
  <si>
    <r>
      <t>   </t>
    </r>
    <r>
      <rPr>
        <b/>
        <sz val="10"/>
        <color theme="1"/>
        <rFont val="Aptos Narrow"/>
        <family val="2"/>
        <scheme val="minor"/>
      </rPr>
      <t>Driftsinntekter</t>
    </r>
  </si>
  <si>
    <t>         4201 Betaling Hol Fjelloppsyn</t>
  </si>
  <si>
    <t>         4205 Kjøp hytteleie</t>
  </si>
  <si>
    <t>         4206 Provisjon hyttesalg</t>
  </si>
  <si>
    <t>         4210 Kjøp fiskeleie</t>
  </si>
  <si>
    <t>         4211 Provisjon fiskekortsalg</t>
  </si>
  <si>
    <t>         4212 Kjøp settefisk</t>
  </si>
  <si>
    <t>         4218 Forbruksvarer fisk</t>
  </si>
  <si>
    <t>         4220 Kjøp jaktleie</t>
  </si>
  <si>
    <t>         4223 Utgifter jakt</t>
  </si>
  <si>
    <t>         4224 Hundepark</t>
  </si>
  <si>
    <t>         4XXX Vedlikehold utstyr  lerduebane</t>
  </si>
  <si>
    <t>         4225 Kjøp premier</t>
  </si>
  <si>
    <t>         4225 Kjøp lerduebane</t>
  </si>
  <si>
    <t>         4226 Baneleie</t>
  </si>
  <si>
    <t>         4227 Kjøp div. lerduebane</t>
  </si>
  <si>
    <t>         4XXX Driftsutgifter Leirduebane</t>
  </si>
  <si>
    <t>         4XXX Kjøp av 2 uavh kastere, våpen og lys</t>
  </si>
  <si>
    <t>         4228 Utgifter bygging lerduebane</t>
  </si>
  <si>
    <r>
      <t>      </t>
    </r>
    <r>
      <rPr>
        <b/>
        <sz val="10"/>
        <color theme="1"/>
        <rFont val="Aptos Narrow"/>
        <family val="2"/>
        <scheme val="minor"/>
      </rPr>
      <t>Varekostnad</t>
    </r>
  </si>
  <si>
    <t>         6420 Leie datasystemer</t>
  </si>
  <si>
    <t>         6553 Forbruksvarer hytte</t>
  </si>
  <si>
    <t>         6600 Reparasjon og vedlikehold bygninger</t>
  </si>
  <si>
    <t>         6610 Kjøp båt</t>
  </si>
  <si>
    <t>         6700 Revisjons- og regnskapshonorar</t>
  </si>
  <si>
    <t>         6810 Data/EDB-kostnad</t>
  </si>
  <si>
    <t>         6860 Møte, kurs, oppdatering o.l.</t>
  </si>
  <si>
    <t>         7320 Reklamekostnad</t>
  </si>
  <si>
    <t>         7500 Forsikringspremie</t>
  </si>
  <si>
    <t>         7770 Bank og kortgebyrer</t>
  </si>
  <si>
    <t>         7790 Annen kostnad, fradragsberettiget</t>
  </si>
  <si>
    <r>
      <t>      </t>
    </r>
    <r>
      <rPr>
        <b/>
        <sz val="10"/>
        <color theme="1"/>
        <rFont val="Aptos Narrow"/>
        <family val="2"/>
        <scheme val="minor"/>
      </rPr>
      <t>Annen driftskostnad</t>
    </r>
  </si>
  <si>
    <r>
      <t>   </t>
    </r>
    <r>
      <rPr>
        <b/>
        <sz val="10"/>
        <color theme="1"/>
        <rFont val="Aptos Narrow"/>
        <family val="2"/>
        <scheme val="minor"/>
      </rPr>
      <t>Driftskostnader</t>
    </r>
  </si>
  <si>
    <t>Finansinntekter og finanskostnader</t>
  </si>
  <si>
    <t>         8040 Renteinntekt, skattefri</t>
  </si>
  <si>
    <t>         8050 Annen renteinntekt</t>
  </si>
  <si>
    <r>
      <t>      </t>
    </r>
    <r>
      <rPr>
        <b/>
        <sz val="10"/>
        <color theme="1"/>
        <rFont val="Aptos Narrow"/>
        <family val="2"/>
        <scheme val="minor"/>
      </rPr>
      <t>Annen finansinntekt</t>
    </r>
  </si>
  <si>
    <r>
      <t>   </t>
    </r>
    <r>
      <rPr>
        <b/>
        <sz val="10"/>
        <color theme="1"/>
        <rFont val="Aptos Narrow"/>
        <family val="2"/>
        <scheme val="minor"/>
      </rPr>
      <t>Finansinntekter</t>
    </r>
  </si>
  <si>
    <t>Netto finansresultat</t>
  </si>
  <si>
    <r>
      <t>         </t>
    </r>
    <r>
      <rPr>
        <b/>
        <sz val="10"/>
        <color theme="1"/>
        <rFont val="Aptos Narrow"/>
        <family val="2"/>
        <scheme val="minor"/>
      </rPr>
      <t>Ordinært resultat før skattekostnad</t>
    </r>
  </si>
  <si>
    <r>
      <t>      </t>
    </r>
    <r>
      <rPr>
        <b/>
        <sz val="10"/>
        <color theme="1"/>
        <rFont val="Aptos Narrow"/>
        <family val="2"/>
        <scheme val="minor"/>
      </rPr>
      <t>Ordinært resultat</t>
    </r>
  </si>
  <si>
    <t>Årsresultat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</si>
</sst>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_ ;[Red]\-0\ "/>
  </numFmts>
  <fonts count="2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5.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8E7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2C2C2"/>
      </left>
      <right style="thin">
        <color rgb="FFC2C2C2"/>
      </right>
      <top style="thin">
        <color rgb="FFC2C2C2"/>
      </top>
      <bottom style="thin">
        <color rgb="FFC2C2C2"/>
      </bottom>
      <diagonal/>
    </border>
    <border>
      <left style="thin">
        <color rgb="FFC2C2C2"/>
      </left>
      <right/>
      <top style="thin">
        <color rgb="FFC2C2C2"/>
      </top>
      <bottom style="thin">
        <color rgb="FFC2C2C2"/>
      </bottom>
      <diagonal/>
    </border>
    <border>
      <left/>
      <right/>
      <top style="thin">
        <color rgb="FFC2C2C2"/>
      </top>
      <bottom style="thin">
        <color rgb="FFC2C2C2"/>
      </bottom>
      <diagonal/>
    </border>
    <border>
      <left style="thin">
        <color rgb="FFC2C2C2"/>
      </left>
      <right style="thin">
        <color rgb="FFC2C2C2"/>
      </right>
      <top style="thin">
        <color rgb="FFC2C2C2"/>
      </top>
      <bottom/>
      <diagonal/>
    </border>
    <border>
      <left style="thin">
        <color rgb="FFC2C2C2"/>
      </left>
      <right style="thin">
        <color rgb="FFC2C2C2"/>
      </right>
      <top/>
      <bottom style="thin">
        <color rgb="FFC2C2C2"/>
      </bottom>
      <diagonal/>
    </border>
    <border>
      <left style="thin">
        <color rgb="FFC2C2C2"/>
      </left>
      <right/>
      <top style="thin">
        <color rgb="FFC2C2C2"/>
      </top>
      <bottom/>
      <diagonal/>
    </border>
    <border>
      <left/>
      <right/>
      <top style="thin">
        <color rgb="FFC2C2C2"/>
      </top>
      <bottom/>
      <diagonal/>
    </border>
    <border>
      <left style="thin">
        <color rgb="FFC2C2C2"/>
      </left>
      <right/>
      <top/>
      <bottom style="thin">
        <color rgb="FFC2C2C2"/>
      </bottom>
      <diagonal/>
    </border>
    <border>
      <left/>
      <right/>
      <top/>
      <bottom style="thin">
        <color rgb="FFC2C2C2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4">
    <xf numFmtId="0" fontId="0" fillId="0" borderId="0" xfId="0"/>
    <xf numFmtId="49" fontId="19" fillId="0" borderId="0" xfId="0" applyNumberFormat="1" applyFont="1"/>
    <xf numFmtId="49" fontId="20" fillId="0" borderId="0" xfId="0" applyNumberFormat="1" applyFont="1"/>
    <xf numFmtId="49" fontId="16" fillId="0" borderId="0" xfId="0" applyNumberFormat="1" applyFont="1"/>
    <xf numFmtId="0" fontId="18" fillId="0" borderId="10" xfId="0" applyFont="1" applyBorder="1" applyAlignment="1">
      <alignment vertical="top"/>
    </xf>
    <xf numFmtId="0" fontId="0" fillId="0" borderId="10" xfId="0" applyBorder="1" applyAlignment="1">
      <alignment vertical="top" wrapText="1"/>
    </xf>
    <xf numFmtId="0" fontId="18" fillId="0" borderId="10" xfId="0" applyFont="1" applyBorder="1" applyAlignment="1">
      <alignment vertical="top" wrapText="1"/>
    </xf>
    <xf numFmtId="0" fontId="21" fillId="0" borderId="10" xfId="0" applyFont="1" applyBorder="1" applyAlignment="1">
      <alignment vertical="top" wrapText="1"/>
    </xf>
    <xf numFmtId="0" fontId="21" fillId="0" borderId="10" xfId="0" applyFont="1" applyBorder="1" applyAlignment="1">
      <alignment vertical="top"/>
    </xf>
    <xf numFmtId="164" fontId="19" fillId="0" borderId="0" xfId="1" applyNumberFormat="1" applyFont="1"/>
    <xf numFmtId="164" fontId="20" fillId="0" borderId="0" xfId="1" applyNumberFormat="1" applyFont="1"/>
    <xf numFmtId="164" fontId="16" fillId="0" borderId="0" xfId="1" applyNumberFormat="1" applyFont="1"/>
    <xf numFmtId="164" fontId="18" fillId="0" borderId="10" xfId="1" applyNumberFormat="1" applyFont="1" applyBorder="1" applyAlignment="1">
      <alignment vertical="top"/>
    </xf>
    <xf numFmtId="164" fontId="21" fillId="0" borderId="10" xfId="1" applyNumberFormat="1" applyFont="1" applyBorder="1" applyAlignment="1">
      <alignment vertical="top"/>
    </xf>
    <xf numFmtId="164" fontId="0" fillId="0" borderId="0" xfId="1" applyNumberFormat="1" applyFont="1"/>
    <xf numFmtId="165" fontId="18" fillId="0" borderId="10" xfId="1" applyNumberFormat="1" applyFont="1" applyBorder="1" applyAlignment="1">
      <alignment vertical="top"/>
    </xf>
    <xf numFmtId="165" fontId="21" fillId="0" borderId="10" xfId="1" applyNumberFormat="1" applyFont="1" applyBorder="1" applyAlignment="1">
      <alignment vertical="top"/>
    </xf>
    <xf numFmtId="0" fontId="22" fillId="0" borderId="10" xfId="0" applyFont="1" applyBorder="1" applyAlignment="1">
      <alignment vertical="top"/>
    </xf>
    <xf numFmtId="165" fontId="22" fillId="0" borderId="10" xfId="1" applyNumberFormat="1" applyFont="1" applyBorder="1" applyAlignment="1">
      <alignment vertical="top"/>
    </xf>
    <xf numFmtId="164" fontId="23" fillId="0" borderId="10" xfId="1" applyNumberFormat="1" applyFont="1" applyBorder="1" applyAlignment="1">
      <alignment vertical="top"/>
    </xf>
    <xf numFmtId="0" fontId="21" fillId="0" borderId="11" xfId="0" applyFont="1" applyBorder="1" applyAlignment="1">
      <alignment vertical="top" wrapText="1"/>
    </xf>
    <xf numFmtId="0" fontId="21" fillId="0" borderId="12" xfId="0" applyFont="1" applyBorder="1" applyAlignment="1">
      <alignment vertical="top" wrapText="1"/>
    </xf>
    <xf numFmtId="0" fontId="18" fillId="33" borderId="13" xfId="0" applyFont="1" applyFill="1" applyBorder="1" applyAlignment="1">
      <alignment horizontal="left" vertical="center" wrapText="1"/>
    </xf>
    <xf numFmtId="0" fontId="18" fillId="33" borderId="14" xfId="0" applyFont="1" applyFill="1" applyBorder="1" applyAlignment="1">
      <alignment horizontal="left" vertical="center" wrapText="1"/>
    </xf>
    <xf numFmtId="0" fontId="21" fillId="33" borderId="13" xfId="0" applyFont="1" applyFill="1" applyBorder="1" applyAlignment="1">
      <alignment horizontal="left" vertical="center" wrapText="1"/>
    </xf>
    <xf numFmtId="0" fontId="21" fillId="33" borderId="14" xfId="0" applyFont="1" applyFill="1" applyBorder="1" applyAlignment="1">
      <alignment horizontal="left" vertical="center" wrapText="1"/>
    </xf>
    <xf numFmtId="49" fontId="20" fillId="0" borderId="15" xfId="0" applyNumberFormat="1" applyFont="1" applyBorder="1" applyAlignment="1">
      <alignment vertical="top" wrapText="1"/>
    </xf>
    <xf numFmtId="49" fontId="20" fillId="0" borderId="16" xfId="0" applyNumberFormat="1" applyFont="1" applyBorder="1" applyAlignment="1">
      <alignment vertical="top" wrapText="1"/>
    </xf>
    <xf numFmtId="49" fontId="20" fillId="0" borderId="17" xfId="0" applyNumberFormat="1" applyFont="1" applyBorder="1" applyAlignment="1">
      <alignment vertical="top" wrapText="1"/>
    </xf>
    <xf numFmtId="49" fontId="20" fillId="0" borderId="18" xfId="0" applyNumberFormat="1" applyFont="1" applyBorder="1" applyAlignment="1">
      <alignment vertical="top" wrapText="1"/>
    </xf>
    <xf numFmtId="164" fontId="21" fillId="33" borderId="13" xfId="1" applyNumberFormat="1" applyFont="1" applyFill="1" applyBorder="1" applyAlignment="1">
      <alignment horizontal="center" vertical="center" wrapText="1"/>
    </xf>
    <xf numFmtId="164" fontId="21" fillId="33" borderId="14" xfId="1" applyNumberFormat="1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</cellXfs>
  <cellStyles count="43">
    <cellStyle name="20 % – uthevingsfarge 1" xfId="20" builtinId="30" customBuiltin="1"/>
    <cellStyle name="20 % – uthevingsfarge 2" xfId="24" builtinId="34" customBuiltin="1"/>
    <cellStyle name="20 % – uthevingsfarge 3" xfId="28" builtinId="38" customBuiltin="1"/>
    <cellStyle name="20 % – uthevingsfarge 4" xfId="32" builtinId="42" customBuiltin="1"/>
    <cellStyle name="20 % – uthevingsfarge 5" xfId="36" builtinId="46" customBuiltin="1"/>
    <cellStyle name="20 % – uthevingsfarge 6" xfId="40" builtinId="50" customBuiltin="1"/>
    <cellStyle name="40 % – uthevingsfarge 1" xfId="21" builtinId="31" customBuiltin="1"/>
    <cellStyle name="40 % – uthevingsfarge 2" xfId="25" builtinId="35" customBuiltin="1"/>
    <cellStyle name="40 % – uthevingsfarge 3" xfId="29" builtinId="39" customBuiltin="1"/>
    <cellStyle name="40 % – uthevingsfarge 4" xfId="33" builtinId="43" customBuiltin="1"/>
    <cellStyle name="40 % – uthevingsfarge 5" xfId="37" builtinId="47" customBuiltin="1"/>
    <cellStyle name="40 % – uthevingsfarge 6" xfId="41" builtinId="51" customBuiltin="1"/>
    <cellStyle name="60 % – uthevingsfarge 1" xfId="22" builtinId="32" customBuiltin="1"/>
    <cellStyle name="60 % – uthevingsfarge 2" xfId="26" builtinId="36" customBuiltin="1"/>
    <cellStyle name="60 % – uthevingsfarge 3" xfId="30" builtinId="40" customBuiltin="1"/>
    <cellStyle name="60 % – uthevingsfarge 4" xfId="34" builtinId="44" customBuiltin="1"/>
    <cellStyle name="60 % – uthevingsfarge 5" xfId="38" builtinId="48" customBuiltin="1"/>
    <cellStyle name="60 % – uthevingsfarge 6" xfId="42" builtinId="52" customBuiltin="1"/>
    <cellStyle name="Beregning" xfId="12" builtinId="22" customBuiltin="1"/>
    <cellStyle name="Dårlig" xfId="8" builtinId="27" customBuiltin="1"/>
    <cellStyle name="Forklarende tekst" xfId="17" builtinId="53" customBuiltin="1"/>
    <cellStyle name="God" xfId="7" builtinId="26" customBuiltin="1"/>
    <cellStyle name="Inndata" xfId="10" builtinId="20" customBuiltin="1"/>
    <cellStyle name="Koblet celle" xfId="13" builtinId="24" customBuiltin="1"/>
    <cellStyle name="Komma" xfId="1" builtinId="3"/>
    <cellStyle name="Kontrollcelle" xfId="14" builtinId="23" customBuiltin="1"/>
    <cellStyle name="Merknad" xfId="16" builtinId="10" customBuiltin="1"/>
    <cellStyle name="Normal" xfId="0" builtinId="0"/>
    <cellStyle name="Nøytral" xfId="9" builtinId="28" customBuiltin="1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Tittel" xfId="2" builtinId="15" customBuiltin="1"/>
    <cellStyle name="Totalt" xfId="18" builtinId="25" customBuiltin="1"/>
    <cellStyle name="Utdata" xfId="11" builtinId="21" customBuiltin="1"/>
    <cellStyle name="Uthevingsfarge1" xfId="19" builtinId="29" customBuiltin="1"/>
    <cellStyle name="Uthevingsfarge2" xfId="23" builtinId="33" customBuiltin="1"/>
    <cellStyle name="Uthevingsfarge3" xfId="27" builtinId="37" customBuiltin="1"/>
    <cellStyle name="Uthevingsfarge4" xfId="31" builtinId="41" customBuiltin="1"/>
    <cellStyle name="Uthevingsfarge5" xfId="35" builtinId="45" customBuiltin="1"/>
    <cellStyle name="Uthevingsfarge6" xfId="39" builtinId="49" customBuiltin="1"/>
    <cellStyle name="Varselteks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115C0-4793-4857-BD98-EEC12D1E2AB8}">
  <dimension ref="A1:D77"/>
  <sheetViews>
    <sheetView showGridLines="0" tabSelected="1" topLeftCell="A17" workbookViewId="0">
      <selection activeCell="B24" sqref="B24"/>
    </sheetView>
  </sheetViews>
  <sheetFormatPr defaultColWidth="11.42578125" defaultRowHeight="14.65"/>
  <cols>
    <col min="1" max="1" width="89.85546875" customWidth="1"/>
    <col min="2" max="2" width="13.42578125" style="14" customWidth="1"/>
    <col min="3" max="3" width="14.5703125" customWidth="1"/>
    <col min="4" max="4" width="14.7109375" customWidth="1"/>
  </cols>
  <sheetData>
    <row r="1" spans="1:4" ht="20.100000000000001">
      <c r="A1" s="1" t="s">
        <v>0</v>
      </c>
      <c r="B1" s="9"/>
    </row>
    <row r="3" spans="1:4" ht="15.95">
      <c r="A3" s="2" t="s">
        <v>1</v>
      </c>
      <c r="B3" s="10"/>
    </row>
    <row r="5" spans="1:4">
      <c r="A5" s="3" t="s">
        <v>2</v>
      </c>
      <c r="B5" s="11"/>
    </row>
    <row r="7" spans="1:4">
      <c r="A7" s="20" t="s">
        <v>3</v>
      </c>
      <c r="B7" s="21"/>
      <c r="C7" s="21"/>
      <c r="D7" s="21"/>
    </row>
    <row r="8" spans="1:4">
      <c r="A8" s="22" t="s">
        <v>4</v>
      </c>
      <c r="B8" s="30" t="s">
        <v>5</v>
      </c>
      <c r="C8" s="24" t="s">
        <v>6</v>
      </c>
      <c r="D8" s="32" t="s">
        <v>7</v>
      </c>
    </row>
    <row r="9" spans="1:4">
      <c r="A9" s="23"/>
      <c r="B9" s="31"/>
      <c r="C9" s="25"/>
      <c r="D9" s="33"/>
    </row>
    <row r="10" spans="1:4">
      <c r="A10" s="26" t="s">
        <v>8</v>
      </c>
      <c r="B10" s="27"/>
      <c r="C10" s="27"/>
      <c r="D10" s="27"/>
    </row>
    <row r="11" spans="1:4">
      <c r="A11" s="28"/>
      <c r="B11" s="29"/>
      <c r="C11" s="29"/>
      <c r="D11" s="29"/>
    </row>
    <row r="12" spans="1:4" ht="15">
      <c r="A12" s="17" t="s">
        <v>9</v>
      </c>
      <c r="B12" s="15">
        <v>60000</v>
      </c>
      <c r="C12" s="6">
        <v>71240</v>
      </c>
      <c r="D12" s="6">
        <v>59782</v>
      </c>
    </row>
    <row r="13" spans="1:4">
      <c r="A13" s="4" t="s">
        <v>10</v>
      </c>
      <c r="B13" s="15">
        <v>105120</v>
      </c>
      <c r="C13" s="6">
        <v>105120</v>
      </c>
      <c r="D13" s="6">
        <v>88240</v>
      </c>
    </row>
    <row r="14" spans="1:4">
      <c r="A14" s="4" t="s">
        <v>11</v>
      </c>
      <c r="B14" s="15">
        <v>52250</v>
      </c>
      <c r="C14" s="6">
        <v>42816</v>
      </c>
      <c r="D14" s="6">
        <v>41500</v>
      </c>
    </row>
    <row r="15" spans="1:4">
      <c r="A15" s="4" t="s">
        <v>12</v>
      </c>
      <c r="B15" s="15">
        <v>7800</v>
      </c>
      <c r="C15" s="6">
        <v>7800</v>
      </c>
      <c r="D15" s="6">
        <v>3000</v>
      </c>
    </row>
    <row r="16" spans="1:4">
      <c r="A16" s="4" t="s">
        <v>13</v>
      </c>
      <c r="B16" s="15">
        <v>10044</v>
      </c>
      <c r="C16" s="6">
        <v>10044</v>
      </c>
      <c r="D16" s="5"/>
    </row>
    <row r="17" spans="1:4">
      <c r="A17" s="4" t="s">
        <v>14</v>
      </c>
      <c r="B17" s="15">
        <v>50000</v>
      </c>
      <c r="C17" s="6">
        <v>51090</v>
      </c>
      <c r="D17" s="6">
        <v>58025</v>
      </c>
    </row>
    <row r="18" spans="1:4">
      <c r="A18" s="4" t="s">
        <v>15</v>
      </c>
      <c r="B18" s="15">
        <v>15000</v>
      </c>
      <c r="C18" s="6"/>
      <c r="D18" s="6"/>
    </row>
    <row r="19" spans="1:4">
      <c r="A19" s="4" t="s">
        <v>16</v>
      </c>
      <c r="B19" s="15">
        <v>5000</v>
      </c>
      <c r="C19" s="6"/>
      <c r="D19" s="6"/>
    </row>
    <row r="20" spans="1:4">
      <c r="A20" s="4" t="s">
        <v>17</v>
      </c>
      <c r="B20" s="15">
        <v>5000</v>
      </c>
      <c r="C20" s="6"/>
      <c r="D20" s="6"/>
    </row>
    <row r="21" spans="1:4">
      <c r="A21" s="4" t="s">
        <v>18</v>
      </c>
      <c r="B21" s="15">
        <v>2358</v>
      </c>
      <c r="C21" s="6">
        <v>2358</v>
      </c>
      <c r="D21" s="5"/>
    </row>
    <row r="22" spans="1:4">
      <c r="A22" s="4" t="s">
        <v>19</v>
      </c>
      <c r="B22" s="15"/>
      <c r="C22" s="5"/>
      <c r="D22" s="6">
        <v>10000</v>
      </c>
    </row>
    <row r="23" spans="1:4">
      <c r="A23" s="4" t="s">
        <v>20</v>
      </c>
      <c r="B23" s="16">
        <f>SUM(B12:B22)</f>
        <v>312572</v>
      </c>
      <c r="C23" s="7">
        <v>290468</v>
      </c>
      <c r="D23" s="7">
        <v>260547</v>
      </c>
    </row>
    <row r="24" spans="1:4">
      <c r="A24" s="4" t="s">
        <v>21</v>
      </c>
      <c r="B24" s="15">
        <v>5000</v>
      </c>
      <c r="C24" s="6">
        <v>30650</v>
      </c>
      <c r="D24" s="5"/>
    </row>
    <row r="25" spans="1:4">
      <c r="A25" s="4" t="s">
        <v>22</v>
      </c>
      <c r="B25" s="15">
        <v>7422</v>
      </c>
      <c r="C25" s="6">
        <v>7422</v>
      </c>
      <c r="D25" s="6">
        <v>4000</v>
      </c>
    </row>
    <row r="26" spans="1:4">
      <c r="A26" s="4" t="s">
        <v>23</v>
      </c>
      <c r="B26" s="15">
        <v>1766</v>
      </c>
      <c r="C26" s="6">
        <v>1766</v>
      </c>
      <c r="D26" s="6">
        <v>1382</v>
      </c>
    </row>
    <row r="27" spans="1:4">
      <c r="A27" s="4" t="s">
        <v>24</v>
      </c>
      <c r="B27" s="15">
        <v>4039</v>
      </c>
      <c r="C27" s="6">
        <v>4039</v>
      </c>
      <c r="D27" s="6">
        <v>5587</v>
      </c>
    </row>
    <row r="28" spans="1:4">
      <c r="A28" s="4" t="s">
        <v>25</v>
      </c>
      <c r="B28" s="15">
        <v>10000</v>
      </c>
      <c r="C28" s="6">
        <v>10000</v>
      </c>
      <c r="D28" s="5"/>
    </row>
    <row r="29" spans="1:4">
      <c r="A29" s="4" t="s">
        <v>26</v>
      </c>
      <c r="B29" s="15">
        <v>50000</v>
      </c>
      <c r="C29" s="6">
        <v>160000</v>
      </c>
      <c r="D29" s="6">
        <v>35000</v>
      </c>
    </row>
    <row r="30" spans="1:4">
      <c r="A30" s="4" t="s">
        <v>27</v>
      </c>
      <c r="B30" s="15">
        <v>50000</v>
      </c>
      <c r="C30" s="6">
        <v>50000</v>
      </c>
      <c r="D30" s="5"/>
    </row>
    <row r="31" spans="1:4">
      <c r="A31" s="4" t="s">
        <v>28</v>
      </c>
      <c r="B31" s="15">
        <v>21283</v>
      </c>
      <c r="C31" s="6">
        <v>21283</v>
      </c>
      <c r="D31" s="6">
        <v>24121</v>
      </c>
    </row>
    <row r="32" spans="1:4">
      <c r="A32" s="4" t="s">
        <v>29</v>
      </c>
      <c r="B32" s="15">
        <v>10000</v>
      </c>
      <c r="C32" s="6">
        <v>25795</v>
      </c>
      <c r="D32" s="6">
        <v>18677</v>
      </c>
    </row>
    <row r="33" spans="1:4">
      <c r="A33" s="4" t="s">
        <v>30</v>
      </c>
      <c r="B33" s="16">
        <f>SUM(B24:B32)</f>
        <v>159510</v>
      </c>
      <c r="C33" s="7">
        <v>310955</v>
      </c>
      <c r="D33" s="7">
        <v>88767</v>
      </c>
    </row>
    <row r="34" spans="1:4">
      <c r="A34" s="4" t="s">
        <v>31</v>
      </c>
      <c r="B34" s="16">
        <f>B33+B23</f>
        <v>472082</v>
      </c>
      <c r="C34" s="7">
        <v>601423</v>
      </c>
      <c r="D34" s="7">
        <v>349314</v>
      </c>
    </row>
    <row r="35" spans="1:4">
      <c r="A35" s="4" t="s">
        <v>32</v>
      </c>
      <c r="B35" s="15">
        <v>12000</v>
      </c>
      <c r="C35" s="6">
        <v>3000</v>
      </c>
      <c r="D35" s="6">
        <v>2000</v>
      </c>
    </row>
    <row r="36" spans="1:4" ht="15">
      <c r="A36" s="17" t="s">
        <v>33</v>
      </c>
      <c r="B36" s="15">
        <v>30597</v>
      </c>
      <c r="C36" s="6">
        <v>30597</v>
      </c>
      <c r="D36" s="6">
        <v>30556</v>
      </c>
    </row>
    <row r="37" spans="1:4" ht="15">
      <c r="A37" s="17" t="s">
        <v>34</v>
      </c>
      <c r="B37" s="15">
        <v>12000</v>
      </c>
      <c r="C37" s="6">
        <v>14831</v>
      </c>
      <c r="D37" s="6">
        <v>12588</v>
      </c>
    </row>
    <row r="38" spans="1:4" ht="15">
      <c r="A38" s="4" t="s">
        <v>35</v>
      </c>
      <c r="B38" s="6">
        <v>37170</v>
      </c>
      <c r="C38" s="6">
        <v>37170</v>
      </c>
      <c r="D38" s="6">
        <v>33505</v>
      </c>
    </row>
    <row r="39" spans="1:4" ht="15">
      <c r="A39" s="4" t="s">
        <v>36</v>
      </c>
      <c r="B39" s="6">
        <v>10973</v>
      </c>
      <c r="C39" s="6">
        <v>10973</v>
      </c>
      <c r="D39" s="6">
        <v>9720</v>
      </c>
    </row>
    <row r="40" spans="1:4" ht="15">
      <c r="A40" s="4" t="s">
        <v>37</v>
      </c>
      <c r="B40" s="6">
        <v>5000</v>
      </c>
      <c r="C40" s="6">
        <v>13300</v>
      </c>
      <c r="D40" s="5"/>
    </row>
    <row r="41" spans="1:4">
      <c r="A41" s="4" t="s">
        <v>38</v>
      </c>
      <c r="B41" s="15"/>
      <c r="C41" s="5"/>
      <c r="D41" s="6">
        <v>688</v>
      </c>
    </row>
    <row r="42" spans="1:4">
      <c r="A42" s="4" t="s">
        <v>39</v>
      </c>
      <c r="B42" s="15">
        <f>C42*1.05</f>
        <v>42660.450000000004</v>
      </c>
      <c r="C42" s="6">
        <v>40629</v>
      </c>
      <c r="D42" s="6">
        <v>40629</v>
      </c>
    </row>
    <row r="43" spans="1:4" ht="15">
      <c r="A43" s="4" t="s">
        <v>40</v>
      </c>
      <c r="B43" s="6">
        <v>14600</v>
      </c>
      <c r="C43" s="6">
        <v>14600</v>
      </c>
      <c r="D43" s="6">
        <v>3306</v>
      </c>
    </row>
    <row r="44" spans="1:4">
      <c r="A44" s="4" t="s">
        <v>41</v>
      </c>
      <c r="B44" s="15">
        <v>10000</v>
      </c>
      <c r="C44" s="6">
        <v>91587</v>
      </c>
      <c r="D44" s="6">
        <v>16064</v>
      </c>
    </row>
    <row r="45" spans="1:4">
      <c r="A45" s="4" t="s">
        <v>42</v>
      </c>
      <c r="B45" s="15">
        <v>4000</v>
      </c>
      <c r="C45" s="6"/>
      <c r="D45" s="6"/>
    </row>
    <row r="46" spans="1:4">
      <c r="A46" s="4" t="s">
        <v>43</v>
      </c>
      <c r="B46" s="15">
        <v>4000</v>
      </c>
      <c r="C46" s="6"/>
      <c r="D46" s="6"/>
    </row>
    <row r="47" spans="1:4">
      <c r="A47" s="4" t="s">
        <v>44</v>
      </c>
      <c r="B47" s="15">
        <v>40000</v>
      </c>
      <c r="C47" s="6">
        <v>40491</v>
      </c>
      <c r="D47" s="6">
        <v>56043</v>
      </c>
    </row>
    <row r="48" spans="1:4">
      <c r="A48" s="4" t="s">
        <v>45</v>
      </c>
      <c r="B48" s="15">
        <v>16500</v>
      </c>
      <c r="C48" s="6">
        <v>16420</v>
      </c>
      <c r="D48" s="6">
        <v>16000</v>
      </c>
    </row>
    <row r="49" spans="1:4">
      <c r="A49" s="4" t="s">
        <v>46</v>
      </c>
      <c r="B49" s="15">
        <v>2000</v>
      </c>
      <c r="C49" s="6">
        <v>18287</v>
      </c>
      <c r="D49" s="6">
        <v>8484</v>
      </c>
    </row>
    <row r="50" spans="1:4">
      <c r="A50" s="4" t="s">
        <v>47</v>
      </c>
      <c r="B50" s="15">
        <v>8500</v>
      </c>
      <c r="C50" s="6"/>
      <c r="D50" s="6"/>
    </row>
    <row r="51" spans="1:4" ht="15">
      <c r="A51" s="17" t="s">
        <v>48</v>
      </c>
      <c r="B51" s="18">
        <v>120000</v>
      </c>
      <c r="C51" s="6"/>
      <c r="D51" s="6"/>
    </row>
    <row r="52" spans="1:4">
      <c r="A52" s="4" t="s">
        <v>49</v>
      </c>
      <c r="B52" s="15">
        <v>0</v>
      </c>
      <c r="C52" s="6">
        <v>3469</v>
      </c>
      <c r="D52" s="6">
        <v>4959</v>
      </c>
    </row>
    <row r="53" spans="1:4">
      <c r="A53" s="4" t="s">
        <v>50</v>
      </c>
      <c r="B53" s="16">
        <f>SUM(B35:B52)</f>
        <v>370000.45</v>
      </c>
      <c r="C53" s="7">
        <v>335354</v>
      </c>
      <c r="D53" s="7">
        <v>234540</v>
      </c>
    </row>
    <row r="54" spans="1:4">
      <c r="A54" s="4" t="s">
        <v>51</v>
      </c>
      <c r="B54" s="15">
        <v>4000</v>
      </c>
      <c r="C54" s="6">
        <v>4000</v>
      </c>
      <c r="D54" s="6">
        <v>4000</v>
      </c>
    </row>
    <row r="55" spans="1:4" ht="15">
      <c r="A55" s="17" t="s">
        <v>52</v>
      </c>
      <c r="B55" s="15">
        <v>17000</v>
      </c>
      <c r="C55" s="6">
        <v>13855</v>
      </c>
      <c r="D55" s="6">
        <v>22596</v>
      </c>
    </row>
    <row r="56" spans="1:4" ht="15">
      <c r="A56" s="17" t="s">
        <v>53</v>
      </c>
      <c r="B56" s="15">
        <v>10000</v>
      </c>
      <c r="C56" s="6">
        <v>616</v>
      </c>
      <c r="D56" s="6">
        <v>24090</v>
      </c>
    </row>
    <row r="57" spans="1:4">
      <c r="A57" s="4" t="s">
        <v>54</v>
      </c>
      <c r="B57" s="15"/>
      <c r="C57" s="5"/>
      <c r="D57" s="6">
        <v>35000</v>
      </c>
    </row>
    <row r="58" spans="1:4">
      <c r="A58" s="4" t="s">
        <v>55</v>
      </c>
      <c r="B58" s="15">
        <v>8000</v>
      </c>
      <c r="C58" s="6">
        <v>7000</v>
      </c>
      <c r="D58" s="6">
        <v>6000</v>
      </c>
    </row>
    <row r="59" spans="1:4">
      <c r="A59" s="4" t="s">
        <v>56</v>
      </c>
      <c r="B59" s="15">
        <v>3305</v>
      </c>
      <c r="C59" s="6">
        <v>3305</v>
      </c>
      <c r="D59" s="6">
        <v>3230</v>
      </c>
    </row>
    <row r="60" spans="1:4">
      <c r="A60" s="4" t="s">
        <v>57</v>
      </c>
      <c r="B60" s="15">
        <v>7540</v>
      </c>
      <c r="C60" s="6">
        <v>7540</v>
      </c>
      <c r="D60" s="6">
        <v>1944</v>
      </c>
    </row>
    <row r="61" spans="1:4">
      <c r="A61" s="4" t="s">
        <v>58</v>
      </c>
      <c r="B61" s="15">
        <v>5860</v>
      </c>
      <c r="C61" s="6">
        <v>5860</v>
      </c>
      <c r="D61" s="6">
        <v>7661</v>
      </c>
    </row>
    <row r="62" spans="1:4">
      <c r="A62" s="4" t="s">
        <v>59</v>
      </c>
      <c r="B62" s="15">
        <v>19275</v>
      </c>
      <c r="C62" s="6">
        <v>19275</v>
      </c>
      <c r="D62" s="6">
        <v>15548</v>
      </c>
    </row>
    <row r="63" spans="1:4">
      <c r="A63" s="4" t="s">
        <v>60</v>
      </c>
      <c r="B63" s="15">
        <v>134</v>
      </c>
      <c r="C63" s="6">
        <v>134</v>
      </c>
      <c r="D63" s="6">
        <v>289</v>
      </c>
    </row>
    <row r="64" spans="1:4">
      <c r="A64" s="4" t="s">
        <v>61</v>
      </c>
      <c r="B64" s="15">
        <v>2800</v>
      </c>
      <c r="C64" s="6">
        <v>2800</v>
      </c>
      <c r="D64" s="5"/>
    </row>
    <row r="65" spans="1:4">
      <c r="A65" s="4" t="s">
        <v>62</v>
      </c>
      <c r="B65" s="16">
        <f>SUM(B54:B64)</f>
        <v>77914</v>
      </c>
      <c r="C65" s="7">
        <v>64385</v>
      </c>
      <c r="D65" s="7">
        <v>120358</v>
      </c>
    </row>
    <row r="66" spans="1:4">
      <c r="A66" s="4" t="s">
        <v>63</v>
      </c>
      <c r="B66" s="16">
        <f>B65+B53</f>
        <v>447914.45</v>
      </c>
      <c r="C66" s="7">
        <v>399739</v>
      </c>
      <c r="D66" s="7">
        <v>354898</v>
      </c>
    </row>
    <row r="67" spans="1:4">
      <c r="A67" s="8" t="s">
        <v>8</v>
      </c>
      <c r="B67" s="16">
        <f>B34-B66</f>
        <v>24167.549999999988</v>
      </c>
      <c r="C67" s="7">
        <v>201683</v>
      </c>
      <c r="D67" s="7">
        <v>-5583</v>
      </c>
    </row>
    <row r="68" spans="1:4">
      <c r="A68" s="26" t="s">
        <v>64</v>
      </c>
      <c r="B68" s="27"/>
      <c r="C68" s="27"/>
      <c r="D68" s="27"/>
    </row>
    <row r="69" spans="1:4">
      <c r="A69" s="28"/>
      <c r="B69" s="29"/>
      <c r="C69" s="29"/>
      <c r="D69" s="29"/>
    </row>
    <row r="70" spans="1:4">
      <c r="A70" s="4" t="s">
        <v>65</v>
      </c>
      <c r="B70" s="12"/>
      <c r="C70" s="5"/>
      <c r="D70" s="5"/>
    </row>
    <row r="71" spans="1:4">
      <c r="A71" s="4" t="s">
        <v>66</v>
      </c>
      <c r="B71" s="12">
        <v>16916</v>
      </c>
      <c r="C71" s="6">
        <v>16916</v>
      </c>
      <c r="D71" s="6">
        <v>14199</v>
      </c>
    </row>
    <row r="72" spans="1:4">
      <c r="A72" s="4" t="s">
        <v>67</v>
      </c>
      <c r="B72" s="13">
        <f>SUM(B71)</f>
        <v>16916</v>
      </c>
      <c r="C72" s="7">
        <v>16916</v>
      </c>
      <c r="D72" s="7">
        <v>14199</v>
      </c>
    </row>
    <row r="73" spans="1:4">
      <c r="A73" s="4" t="s">
        <v>68</v>
      </c>
      <c r="B73" s="13">
        <f>SUM(B72)</f>
        <v>16916</v>
      </c>
      <c r="C73" s="7">
        <v>16916</v>
      </c>
      <c r="D73" s="7">
        <v>14199</v>
      </c>
    </row>
    <row r="74" spans="1:4">
      <c r="A74" s="8" t="s">
        <v>69</v>
      </c>
      <c r="B74" s="13">
        <f>SUM(B73)</f>
        <v>16916</v>
      </c>
      <c r="C74" s="7">
        <v>16916</v>
      </c>
      <c r="D74" s="7">
        <v>14199</v>
      </c>
    </row>
    <row r="75" spans="1:4">
      <c r="A75" s="4" t="s">
        <v>70</v>
      </c>
      <c r="B75" s="12"/>
      <c r="C75" s="7">
        <v>218599</v>
      </c>
      <c r="D75" s="7">
        <v>8616</v>
      </c>
    </row>
    <row r="76" spans="1:4">
      <c r="A76" s="4" t="s">
        <v>71</v>
      </c>
      <c r="B76" s="12"/>
      <c r="C76" s="7">
        <v>218599</v>
      </c>
      <c r="D76" s="7">
        <v>8616</v>
      </c>
    </row>
    <row r="77" spans="1:4" ht="15">
      <c r="A77" s="8" t="s">
        <v>72</v>
      </c>
      <c r="B77" s="19">
        <f>B67+B74</f>
        <v>41083.549999999988</v>
      </c>
      <c r="C77" s="7">
        <v>218599</v>
      </c>
      <c r="D77" s="7">
        <v>8616</v>
      </c>
    </row>
  </sheetData>
  <mergeCells count="7">
    <mergeCell ref="A7:D7"/>
    <mergeCell ref="A8:A9"/>
    <mergeCell ref="C8:C9"/>
    <mergeCell ref="A10:D11"/>
    <mergeCell ref="A68:D69"/>
    <mergeCell ref="B8:B9"/>
    <mergeCell ref="D8:D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Resultatrapport</dc:title>
  <dc:subject/>
  <dc:creator/>
  <cp:keywords/>
  <dc:description/>
  <cp:lastModifiedBy>lars myklebos</cp:lastModifiedBy>
  <cp:revision/>
  <dcterms:created xsi:type="dcterms:W3CDTF">2026-02-16T11:37:58Z</dcterms:created>
  <dcterms:modified xsi:type="dcterms:W3CDTF">2026-03-06T10:35:22Z</dcterms:modified>
  <cp:category/>
  <cp:contentStatus/>
</cp:coreProperties>
</file>