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sondrebreian/Desktop/"/>
    </mc:Choice>
  </mc:AlternateContent>
  <xr:revisionPtr revIDLastSave="0" documentId="8_{129A4633-E67F-3C4F-8070-C741A1BED9DE}" xr6:coauthVersionLast="47" xr6:coauthVersionMax="47" xr10:uidLastSave="{00000000-0000-0000-0000-000000000000}"/>
  <bookViews>
    <workbookView xWindow="0" yWindow="760" windowWidth="29720" windowHeight="17720" activeTab="8" xr2:uid="{00000000-000D-0000-FFFF-FFFF00000000}"/>
  </bookViews>
  <sheets>
    <sheet name="Sammenlagt" sheetId="7" r:id="rId1"/>
    <sheet name="HS" sheetId="4" r:id="rId2"/>
    <sheet name="DS" sheetId="5" r:id="rId3"/>
    <sheet name="JG" sheetId="6" r:id="rId4"/>
    <sheet name="JJ" sheetId="8" r:id="rId5"/>
    <sheet name="HV" sheetId="1" r:id="rId6"/>
    <sheet name="DV" sheetId="2" r:id="rId7"/>
    <sheet name="HEV" sheetId="9" r:id="rId8"/>
    <sheet name="DEV" sheetId="10" r:id="rId9"/>
  </sheets>
  <definedNames>
    <definedName name="_xlnm.Print_Area" localSheetId="5">HV!$A$1:$R$19</definedName>
    <definedName name="_xlnm.Print_Area" localSheetId="0">Sammenlagt!$A$1:$K$39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7" l="1"/>
  <c r="N17" i="7"/>
  <c r="O17" i="7"/>
  <c r="P17" i="7"/>
  <c r="Q17" i="7"/>
  <c r="M18" i="7"/>
  <c r="N18" i="7"/>
  <c r="O18" i="7"/>
  <c r="P18" i="7"/>
  <c r="Q18" i="7"/>
  <c r="M19" i="7"/>
  <c r="N19" i="7"/>
  <c r="O19" i="7"/>
  <c r="P19" i="7"/>
  <c r="Q19" i="7"/>
  <c r="A6" i="10"/>
  <c r="A7" i="10"/>
  <c r="Y17" i="6"/>
  <c r="Z17" i="6"/>
  <c r="AA17" i="6"/>
  <c r="AB17" i="6"/>
  <c r="AC17" i="6"/>
  <c r="Y18" i="6"/>
  <c r="Z18" i="6"/>
  <c r="AA18" i="6"/>
  <c r="AB18" i="6"/>
  <c r="AC18" i="6"/>
  <c r="Y19" i="6"/>
  <c r="Z19" i="6"/>
  <c r="AA19" i="6"/>
  <c r="AB19" i="6"/>
  <c r="AC19" i="6"/>
  <c r="Y20" i="6"/>
  <c r="Z20" i="6"/>
  <c r="AA20" i="6"/>
  <c r="AB20" i="6"/>
  <c r="AC20" i="6"/>
  <c r="Y21" i="6"/>
  <c r="Z21" i="6"/>
  <c r="AA21" i="6"/>
  <c r="AB21" i="6"/>
  <c r="AC21" i="6"/>
  <c r="Y22" i="6"/>
  <c r="Z22" i="6"/>
  <c r="AA22" i="6"/>
  <c r="AB22" i="6"/>
  <c r="AC22" i="6"/>
  <c r="Y23" i="6"/>
  <c r="Z23" i="6"/>
  <c r="AA23" i="6"/>
  <c r="AB23" i="6"/>
  <c r="AC23" i="6"/>
  <c r="U16" i="6"/>
  <c r="U17" i="6"/>
  <c r="U18" i="6"/>
  <c r="U19" i="6"/>
  <c r="U20" i="6"/>
  <c r="U21" i="6"/>
  <c r="U22" i="6"/>
  <c r="U23" i="6"/>
  <c r="V16" i="6"/>
  <c r="W16" i="6" s="1"/>
  <c r="V17" i="6"/>
  <c r="V18" i="6"/>
  <c r="V19" i="6"/>
  <c r="V20" i="6"/>
  <c r="V21" i="6"/>
  <c r="V22" i="6"/>
  <c r="V23" i="6"/>
  <c r="A22" i="9"/>
  <c r="T25" i="4"/>
  <c r="U25" i="4"/>
  <c r="V25" i="4"/>
  <c r="Y25" i="4"/>
  <c r="Z25" i="4"/>
  <c r="AA25" i="4"/>
  <c r="AB25" i="4"/>
  <c r="AC25" i="4"/>
  <c r="T26" i="4"/>
  <c r="U26" i="4"/>
  <c r="V26" i="4"/>
  <c r="Y26" i="4"/>
  <c r="Z26" i="4"/>
  <c r="AA26" i="4"/>
  <c r="AB26" i="4"/>
  <c r="AC26" i="4"/>
  <c r="T27" i="4"/>
  <c r="U27" i="4"/>
  <c r="V27" i="4"/>
  <c r="Y27" i="4"/>
  <c r="Z27" i="4"/>
  <c r="AA27" i="4"/>
  <c r="AB27" i="4"/>
  <c r="AC27" i="4"/>
  <c r="L16" i="5"/>
  <c r="AC8" i="5"/>
  <c r="AC9" i="5"/>
  <c r="AC10" i="5"/>
  <c r="AC11" i="5"/>
  <c r="AC12" i="5"/>
  <c r="AC13" i="5"/>
  <c r="AC14" i="5"/>
  <c r="AC15" i="5"/>
  <c r="AC16" i="5"/>
  <c r="AC17" i="5"/>
  <c r="AC18" i="5"/>
  <c r="AC19" i="5"/>
  <c r="AB8" i="5"/>
  <c r="AB9" i="5"/>
  <c r="AB10" i="5"/>
  <c r="AB11" i="5"/>
  <c r="AB12" i="5"/>
  <c r="AB13" i="5"/>
  <c r="AB14" i="5"/>
  <c r="AB15" i="5"/>
  <c r="AB16" i="5"/>
  <c r="AB17" i="5"/>
  <c r="AB18" i="5"/>
  <c r="AB19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Z8" i="5"/>
  <c r="Z9" i="5"/>
  <c r="Z10" i="5"/>
  <c r="Z11" i="5"/>
  <c r="Z12" i="5"/>
  <c r="Z13" i="5"/>
  <c r="Z14" i="5"/>
  <c r="Z15" i="5"/>
  <c r="Z16" i="5"/>
  <c r="AD16" i="5" s="1"/>
  <c r="A15" i="5" s="1"/>
  <c r="Z17" i="5"/>
  <c r="Z18" i="5"/>
  <c r="AD18" i="5" s="1"/>
  <c r="A17" i="5" s="1"/>
  <c r="Z19" i="5"/>
  <c r="AD19" i="5" s="1"/>
  <c r="Y8" i="5"/>
  <c r="Y9" i="5"/>
  <c r="Y10" i="5"/>
  <c r="Y11" i="5"/>
  <c r="Y12" i="5"/>
  <c r="Y13" i="5"/>
  <c r="Y14" i="5"/>
  <c r="Y15" i="5"/>
  <c r="Y16" i="5"/>
  <c r="Y17" i="5"/>
  <c r="Y18" i="5"/>
  <c r="Y19" i="5"/>
  <c r="V8" i="5"/>
  <c r="V9" i="5"/>
  <c r="V10" i="5"/>
  <c r="N10" i="5" s="1"/>
  <c r="V11" i="5"/>
  <c r="N9" i="5" s="1"/>
  <c r="V12" i="5"/>
  <c r="V13" i="5"/>
  <c r="V14" i="5"/>
  <c r="V15" i="5"/>
  <c r="N15" i="5" s="1"/>
  <c r="V16" i="5"/>
  <c r="N16" i="5" s="1"/>
  <c r="V17" i="5"/>
  <c r="U8" i="5"/>
  <c r="U9" i="5"/>
  <c r="M9" i="5" s="1"/>
  <c r="U10" i="5"/>
  <c r="M10" i="5" s="1"/>
  <c r="U11" i="5"/>
  <c r="U12" i="5"/>
  <c r="U13" i="5"/>
  <c r="U14" i="5"/>
  <c r="M13" i="5" s="1"/>
  <c r="U15" i="5"/>
  <c r="M15" i="5" s="1"/>
  <c r="U16" i="5"/>
  <c r="M16" i="5" s="1"/>
  <c r="U17" i="5"/>
  <c r="M17" i="5" s="1"/>
  <c r="T8" i="5"/>
  <c r="T9" i="5"/>
  <c r="T10" i="5"/>
  <c r="L10" i="5" s="1"/>
  <c r="T11" i="5"/>
  <c r="T12" i="5"/>
  <c r="L12" i="5" s="1"/>
  <c r="T13" i="5"/>
  <c r="T14" i="5"/>
  <c r="L13" i="5" s="1"/>
  <c r="T15" i="5"/>
  <c r="L15" i="5" s="1"/>
  <c r="T16" i="5"/>
  <c r="T17" i="5"/>
  <c r="T11" i="6"/>
  <c r="T12" i="6"/>
  <c r="T13" i="6"/>
  <c r="T14" i="6"/>
  <c r="T15" i="6"/>
  <c r="U11" i="6"/>
  <c r="U12" i="6"/>
  <c r="U13" i="6"/>
  <c r="U14" i="6"/>
  <c r="U15" i="6"/>
  <c r="V11" i="6"/>
  <c r="V12" i="6"/>
  <c r="V13" i="6"/>
  <c r="V14" i="6"/>
  <c r="V15" i="6"/>
  <c r="Y11" i="6"/>
  <c r="Y12" i="6"/>
  <c r="Y13" i="6"/>
  <c r="Y14" i="6"/>
  <c r="Y15" i="6"/>
  <c r="Y16" i="6"/>
  <c r="Z11" i="6"/>
  <c r="Z12" i="6"/>
  <c r="Z13" i="6"/>
  <c r="Z14" i="6"/>
  <c r="Z15" i="6"/>
  <c r="Z16" i="6"/>
  <c r="AA11" i="6"/>
  <c r="AA12" i="6"/>
  <c r="AA13" i="6"/>
  <c r="AA14" i="6"/>
  <c r="AA15" i="6"/>
  <c r="AA16" i="6"/>
  <c r="AB11" i="6"/>
  <c r="AB12" i="6"/>
  <c r="AB13" i="6"/>
  <c r="AB14" i="6"/>
  <c r="AB15" i="6"/>
  <c r="AB16" i="6"/>
  <c r="AC11" i="6"/>
  <c r="AC12" i="6"/>
  <c r="AC13" i="6"/>
  <c r="AC14" i="6"/>
  <c r="AC15" i="6"/>
  <c r="AC16" i="6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T8" i="2"/>
  <c r="T9" i="2"/>
  <c r="T10" i="2"/>
  <c r="T11" i="2"/>
  <c r="T12" i="2"/>
  <c r="U8" i="2"/>
  <c r="U9" i="2"/>
  <c r="U10" i="2"/>
  <c r="U11" i="2"/>
  <c r="U12" i="2"/>
  <c r="V8" i="2"/>
  <c r="V9" i="2"/>
  <c r="N8" i="2" s="1"/>
  <c r="V10" i="2"/>
  <c r="V11" i="2"/>
  <c r="V12" i="2"/>
  <c r="Y8" i="2"/>
  <c r="Y9" i="2"/>
  <c r="Y10" i="2"/>
  <c r="Y11" i="2"/>
  <c r="Y12" i="2"/>
  <c r="Z8" i="2"/>
  <c r="Z9" i="2"/>
  <c r="Z10" i="2"/>
  <c r="Z11" i="2"/>
  <c r="Z12" i="2"/>
  <c r="AA8" i="2"/>
  <c r="AA9" i="2"/>
  <c r="AA10" i="2"/>
  <c r="AA11" i="2"/>
  <c r="AA12" i="2"/>
  <c r="AB8" i="2"/>
  <c r="AB9" i="2"/>
  <c r="AB10" i="2"/>
  <c r="AB11" i="2"/>
  <c r="AB12" i="2"/>
  <c r="AC8" i="2"/>
  <c r="AC9" i="2"/>
  <c r="AC10" i="2"/>
  <c r="AC11" i="2"/>
  <c r="AC12" i="2"/>
  <c r="T15" i="9"/>
  <c r="T16" i="9"/>
  <c r="L16" i="9" s="1"/>
  <c r="T17" i="9"/>
  <c r="T18" i="9"/>
  <c r="T19" i="9"/>
  <c r="U15" i="9"/>
  <c r="U16" i="9"/>
  <c r="U17" i="9"/>
  <c r="U18" i="9"/>
  <c r="M19" i="9" s="1"/>
  <c r="U19" i="9"/>
  <c r="V15" i="9"/>
  <c r="V16" i="9"/>
  <c r="N16" i="9" s="1"/>
  <c r="V17" i="9"/>
  <c r="V18" i="9"/>
  <c r="V19" i="9"/>
  <c r="Y15" i="9"/>
  <c r="Y16" i="9"/>
  <c r="Y17" i="9"/>
  <c r="Y18" i="9"/>
  <c r="Y19" i="9"/>
  <c r="Z15" i="9"/>
  <c r="Z16" i="9"/>
  <c r="Z17" i="9"/>
  <c r="Z18" i="9"/>
  <c r="Z19" i="9"/>
  <c r="AA15" i="9"/>
  <c r="AA16" i="9"/>
  <c r="AA17" i="9"/>
  <c r="AA18" i="9"/>
  <c r="AA19" i="9"/>
  <c r="AB16" i="9"/>
  <c r="AB17" i="9"/>
  <c r="AB18" i="9"/>
  <c r="AB19" i="9"/>
  <c r="AC15" i="9"/>
  <c r="AC16" i="9"/>
  <c r="AC17" i="9"/>
  <c r="AC18" i="9"/>
  <c r="AC19" i="9"/>
  <c r="AC29" i="4"/>
  <c r="AC30" i="4"/>
  <c r="AC31" i="4"/>
  <c r="AC32" i="4"/>
  <c r="AC33" i="4"/>
  <c r="AC34" i="4"/>
  <c r="AC35" i="4"/>
  <c r="AC36" i="4"/>
  <c r="AC37" i="4"/>
  <c r="AC38" i="4"/>
  <c r="AC39" i="4"/>
  <c r="AC40" i="4"/>
  <c r="AC41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A29" i="4"/>
  <c r="AA30" i="4"/>
  <c r="AA31" i="4"/>
  <c r="AA32" i="4"/>
  <c r="AA33" i="4"/>
  <c r="AA34" i="4"/>
  <c r="AA35" i="4"/>
  <c r="AA36" i="4"/>
  <c r="AA37" i="4"/>
  <c r="AA38" i="4"/>
  <c r="AA39" i="4"/>
  <c r="AA40" i="4"/>
  <c r="AA41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V36" i="4"/>
  <c r="V37" i="4"/>
  <c r="V38" i="4"/>
  <c r="V39" i="4"/>
  <c r="V40" i="4"/>
  <c r="V41" i="4"/>
  <c r="U39" i="4"/>
  <c r="U40" i="4"/>
  <c r="U41" i="4"/>
  <c r="T39" i="4"/>
  <c r="T40" i="4"/>
  <c r="T41" i="4"/>
  <c r="U36" i="4"/>
  <c r="U37" i="4"/>
  <c r="U38" i="4"/>
  <c r="T36" i="4"/>
  <c r="T37" i="4"/>
  <c r="T38" i="4"/>
  <c r="T29" i="4"/>
  <c r="T30" i="4"/>
  <c r="T31" i="4"/>
  <c r="T32" i="4"/>
  <c r="T33" i="4"/>
  <c r="T34" i="4"/>
  <c r="T35" i="4"/>
  <c r="U29" i="4"/>
  <c r="U30" i="4"/>
  <c r="U31" i="4"/>
  <c r="U32" i="4"/>
  <c r="U33" i="4"/>
  <c r="U34" i="4"/>
  <c r="U35" i="4"/>
  <c r="U28" i="4"/>
  <c r="V29" i="4"/>
  <c r="V30" i="4"/>
  <c r="V31" i="4"/>
  <c r="V32" i="4"/>
  <c r="V33" i="4"/>
  <c r="V34" i="4"/>
  <c r="V35" i="4"/>
  <c r="V7" i="4"/>
  <c r="A18" i="9"/>
  <c r="A19" i="9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36" i="1"/>
  <c r="R50" i="4"/>
  <c r="R51" i="4"/>
  <c r="R52" i="4"/>
  <c r="R53" i="4"/>
  <c r="R54" i="4"/>
  <c r="R55" i="4"/>
  <c r="R56" i="4"/>
  <c r="R57" i="4"/>
  <c r="R58" i="4"/>
  <c r="R59" i="4"/>
  <c r="R60" i="4"/>
  <c r="R61" i="4"/>
  <c r="T6" i="5"/>
  <c r="L6" i="5" s="1"/>
  <c r="T7" i="5"/>
  <c r="T5" i="5"/>
  <c r="L8" i="5" s="1"/>
  <c r="N9" i="2" l="1"/>
  <c r="L10" i="2"/>
  <c r="M8" i="2"/>
  <c r="AD8" i="2"/>
  <c r="A12" i="2" s="1"/>
  <c r="M9" i="2"/>
  <c r="L5" i="5"/>
  <c r="AD17" i="5"/>
  <c r="A16" i="5" s="1"/>
  <c r="N13" i="5"/>
  <c r="L24" i="1"/>
  <c r="W9" i="2"/>
  <c r="M24" i="1"/>
  <c r="N24" i="1"/>
  <c r="W33" i="1"/>
  <c r="L40" i="4"/>
  <c r="L41" i="4"/>
  <c r="N19" i="9"/>
  <c r="M18" i="9"/>
  <c r="N18" i="9"/>
  <c r="L19" i="9"/>
  <c r="AD14" i="5"/>
  <c r="AD15" i="5"/>
  <c r="L7" i="5"/>
  <c r="N15" i="6"/>
  <c r="M14" i="6"/>
  <c r="L11" i="6"/>
  <c r="W25" i="4"/>
  <c r="W26" i="4"/>
  <c r="L38" i="4"/>
  <c r="W26" i="1"/>
  <c r="W25" i="1"/>
  <c r="L33" i="1"/>
  <c r="W27" i="4"/>
  <c r="AD36" i="4"/>
  <c r="W22" i="6"/>
  <c r="AD26" i="4"/>
  <c r="AD27" i="4"/>
  <c r="N12" i="5"/>
  <c r="L9" i="5"/>
  <c r="AD25" i="1"/>
  <c r="N33" i="1"/>
  <c r="AD20" i="1"/>
  <c r="M33" i="1"/>
  <c r="AD21" i="1"/>
  <c r="AD27" i="1"/>
  <c r="AD26" i="1"/>
  <c r="W8" i="2"/>
  <c r="AD15" i="9"/>
  <c r="A23" i="9" s="1"/>
  <c r="AD11" i="6"/>
  <c r="W21" i="6"/>
  <c r="W12" i="6"/>
  <c r="W18" i="6"/>
  <c r="W11" i="6"/>
  <c r="AD17" i="6"/>
  <c r="M15" i="6"/>
  <c r="W20" i="6"/>
  <c r="AD23" i="6"/>
  <c r="AD20" i="6"/>
  <c r="W23" i="6"/>
  <c r="W19" i="6"/>
  <c r="AD16" i="6"/>
  <c r="L15" i="6"/>
  <c r="W17" i="6"/>
  <c r="AD12" i="6"/>
  <c r="M20" i="6"/>
  <c r="N11" i="6"/>
  <c r="AD22" i="6"/>
  <c r="AD21" i="6"/>
  <c r="AD18" i="6"/>
  <c r="AD19" i="6"/>
  <c r="M11" i="6"/>
  <c r="AD25" i="4"/>
  <c r="W21" i="1"/>
  <c r="W20" i="1"/>
  <c r="W15" i="9"/>
  <c r="AD8" i="5"/>
  <c r="AD10" i="5"/>
  <c r="AD13" i="5"/>
  <c r="AD12" i="5"/>
  <c r="AD11" i="5"/>
  <c r="AD9" i="5"/>
  <c r="W31" i="1"/>
  <c r="W29" i="1"/>
  <c r="W28" i="1"/>
  <c r="W22" i="1"/>
  <c r="W23" i="1"/>
  <c r="W19" i="9"/>
  <c r="AD9" i="2"/>
  <c r="W38" i="4"/>
  <c r="W37" i="4"/>
  <c r="AD34" i="4"/>
  <c r="AD39" i="4"/>
  <c r="AD31" i="4"/>
  <c r="W41" i="4"/>
  <c r="AD35" i="4"/>
  <c r="AD40" i="4"/>
  <c r="AD32" i="4"/>
  <c r="W36" i="4"/>
  <c r="W40" i="4"/>
  <c r="AD41" i="4"/>
  <c r="AD33" i="4"/>
  <c r="AD38" i="4"/>
  <c r="AD30" i="4"/>
  <c r="AD37" i="4"/>
  <c r="AD29" i="4"/>
  <c r="W29" i="4"/>
  <c r="W13" i="6"/>
  <c r="W15" i="6"/>
  <c r="W14" i="6"/>
  <c r="AD15" i="6"/>
  <c r="AD14" i="6"/>
  <c r="AD13" i="6"/>
  <c r="W27" i="1"/>
  <c r="W30" i="1"/>
  <c r="W32" i="1"/>
  <c r="W24" i="1"/>
  <c r="AD29" i="1"/>
  <c r="AD28" i="1"/>
  <c r="AD22" i="1"/>
  <c r="AD31" i="1"/>
  <c r="AD23" i="1"/>
  <c r="AD32" i="1"/>
  <c r="AD24" i="1"/>
  <c r="AD30" i="1"/>
  <c r="W10" i="2"/>
  <c r="W12" i="2"/>
  <c r="W11" i="2"/>
  <c r="AD10" i="2"/>
  <c r="AD12" i="2"/>
  <c r="AD11" i="2"/>
  <c r="W17" i="9"/>
  <c r="W18" i="9"/>
  <c r="W16" i="9"/>
  <c r="AD19" i="9"/>
  <c r="AD17" i="9"/>
  <c r="AD18" i="9"/>
  <c r="AD16" i="9"/>
  <c r="W39" i="4"/>
  <c r="W35" i="4"/>
  <c r="L23" i="4"/>
  <c r="W33" i="4"/>
  <c r="W34" i="4"/>
  <c r="W30" i="4"/>
  <c r="W32" i="4"/>
  <c r="W31" i="4"/>
  <c r="AC20" i="4"/>
  <c r="AB20" i="4"/>
  <c r="AA20" i="4"/>
  <c r="Z20" i="4"/>
  <c r="Y20" i="4"/>
  <c r="V20" i="4"/>
  <c r="U20" i="4"/>
  <c r="T20" i="4"/>
  <c r="AC18" i="4"/>
  <c r="AB18" i="4"/>
  <c r="AA18" i="4"/>
  <c r="Z18" i="4"/>
  <c r="Y18" i="4"/>
  <c r="V18" i="4"/>
  <c r="U18" i="4"/>
  <c r="T18" i="4"/>
  <c r="AC17" i="4"/>
  <c r="AB17" i="4"/>
  <c r="AA17" i="4"/>
  <c r="Z17" i="4"/>
  <c r="Y17" i="4"/>
  <c r="V17" i="4"/>
  <c r="U17" i="4"/>
  <c r="T17" i="4"/>
  <c r="AC14" i="4"/>
  <c r="AB14" i="4"/>
  <c r="AA14" i="4"/>
  <c r="Z14" i="4"/>
  <c r="Y14" i="4"/>
  <c r="V14" i="4"/>
  <c r="U14" i="4"/>
  <c r="T14" i="4"/>
  <c r="AC24" i="4"/>
  <c r="AB24" i="4"/>
  <c r="AA24" i="4"/>
  <c r="Z24" i="4"/>
  <c r="Y24" i="4"/>
  <c r="V24" i="4"/>
  <c r="U24" i="4"/>
  <c r="T24" i="4"/>
  <c r="AC22" i="4"/>
  <c r="AB22" i="4"/>
  <c r="AA22" i="4"/>
  <c r="Z22" i="4"/>
  <c r="Y22" i="4"/>
  <c r="V22" i="4"/>
  <c r="U22" i="4"/>
  <c r="T22" i="4"/>
  <c r="AC21" i="4"/>
  <c r="AB21" i="4"/>
  <c r="AA21" i="4"/>
  <c r="Z21" i="4"/>
  <c r="Y21" i="4"/>
  <c r="V21" i="4"/>
  <c r="U21" i="4"/>
  <c r="T21" i="4"/>
  <c r="AC19" i="4"/>
  <c r="AB19" i="4"/>
  <c r="AA19" i="4"/>
  <c r="Z19" i="4"/>
  <c r="Y19" i="4"/>
  <c r="V19" i="4"/>
  <c r="N35" i="4" s="1"/>
  <c r="U19" i="4"/>
  <c r="M35" i="4" s="1"/>
  <c r="T19" i="4"/>
  <c r="Q37" i="7"/>
  <c r="P37" i="7"/>
  <c r="O37" i="7"/>
  <c r="N37" i="7"/>
  <c r="M37" i="7"/>
  <c r="Q35" i="7"/>
  <c r="P35" i="7"/>
  <c r="O35" i="7"/>
  <c r="N35" i="7"/>
  <c r="M35" i="7"/>
  <c r="Q33" i="7"/>
  <c r="P33" i="7"/>
  <c r="O33" i="7"/>
  <c r="N33" i="7"/>
  <c r="M33" i="7"/>
  <c r="Q32" i="7"/>
  <c r="P32" i="7"/>
  <c r="O32" i="7"/>
  <c r="N32" i="7"/>
  <c r="M32" i="7"/>
  <c r="Q30" i="7"/>
  <c r="P30" i="7"/>
  <c r="O30" i="7"/>
  <c r="N30" i="7"/>
  <c r="M30" i="7"/>
  <c r="Q29" i="7"/>
  <c r="P29" i="7"/>
  <c r="O29" i="7"/>
  <c r="N29" i="7"/>
  <c r="M29" i="7"/>
  <c r="Q27" i="7"/>
  <c r="P27" i="7"/>
  <c r="O27" i="7"/>
  <c r="N27" i="7"/>
  <c r="M27" i="7"/>
  <c r="Q13" i="7"/>
  <c r="P13" i="7"/>
  <c r="O13" i="7"/>
  <c r="N13" i="7"/>
  <c r="M13" i="7"/>
  <c r="Q25" i="7"/>
  <c r="P25" i="7"/>
  <c r="O25" i="7"/>
  <c r="N25" i="7"/>
  <c r="M25" i="7"/>
  <c r="Q6" i="7"/>
  <c r="P6" i="7"/>
  <c r="O6" i="7"/>
  <c r="N6" i="7"/>
  <c r="M6" i="7"/>
  <c r="Q21" i="7"/>
  <c r="P21" i="7"/>
  <c r="O21" i="7"/>
  <c r="N21" i="7"/>
  <c r="M21" i="7"/>
  <c r="M11" i="7"/>
  <c r="N11" i="7"/>
  <c r="O11" i="7"/>
  <c r="P11" i="7"/>
  <c r="Q11" i="7"/>
  <c r="M24" i="7"/>
  <c r="N24" i="7"/>
  <c r="O24" i="7"/>
  <c r="P24" i="7"/>
  <c r="Q24" i="7"/>
  <c r="M12" i="7"/>
  <c r="N12" i="7"/>
  <c r="O12" i="7"/>
  <c r="P12" i="7"/>
  <c r="Q12" i="7"/>
  <c r="M22" i="7"/>
  <c r="N22" i="7"/>
  <c r="O22" i="7"/>
  <c r="P22" i="7"/>
  <c r="Q22" i="7"/>
  <c r="M28" i="7"/>
  <c r="N28" i="7"/>
  <c r="O28" i="7"/>
  <c r="P28" i="7"/>
  <c r="Q28" i="7"/>
  <c r="M36" i="7"/>
  <c r="N36" i="7"/>
  <c r="O36" i="7"/>
  <c r="P36" i="7"/>
  <c r="Q36" i="7"/>
  <c r="M34" i="7"/>
  <c r="N34" i="7"/>
  <c r="O34" i="7"/>
  <c r="P34" i="7"/>
  <c r="Q34" i="7"/>
  <c r="M20" i="7"/>
  <c r="N20" i="7"/>
  <c r="O20" i="7"/>
  <c r="P20" i="7"/>
  <c r="Q20" i="7"/>
  <c r="AC6" i="9"/>
  <c r="AB6" i="9"/>
  <c r="AA6" i="9"/>
  <c r="Z6" i="9"/>
  <c r="Y6" i="9"/>
  <c r="V6" i="9"/>
  <c r="U6" i="9"/>
  <c r="T6" i="9"/>
  <c r="AC10" i="9"/>
  <c r="AB10" i="9"/>
  <c r="AA10" i="9"/>
  <c r="Z10" i="9"/>
  <c r="Y10" i="9"/>
  <c r="V10" i="9"/>
  <c r="U10" i="9"/>
  <c r="T10" i="9"/>
  <c r="AC5" i="9"/>
  <c r="AB5" i="9"/>
  <c r="AA5" i="9"/>
  <c r="Z5" i="9"/>
  <c r="Y5" i="9"/>
  <c r="V5" i="9"/>
  <c r="U5" i="9"/>
  <c r="M6" i="9" s="1"/>
  <c r="T5" i="9"/>
  <c r="L5" i="9" s="1"/>
  <c r="AC17" i="1"/>
  <c r="AB17" i="1"/>
  <c r="AA17" i="1"/>
  <c r="Z17" i="1"/>
  <c r="Y17" i="1"/>
  <c r="V17" i="1"/>
  <c r="U17" i="1"/>
  <c r="T17" i="1"/>
  <c r="AC15" i="1"/>
  <c r="AB15" i="1"/>
  <c r="AA15" i="1"/>
  <c r="Z15" i="1"/>
  <c r="Y15" i="1"/>
  <c r="V15" i="1"/>
  <c r="U15" i="1"/>
  <c r="T15" i="1"/>
  <c r="AC18" i="1"/>
  <c r="AB18" i="1"/>
  <c r="AA18" i="1"/>
  <c r="Z18" i="1"/>
  <c r="Y18" i="1"/>
  <c r="V18" i="1"/>
  <c r="U18" i="1"/>
  <c r="M28" i="1" s="1"/>
  <c r="T18" i="1"/>
  <c r="L28" i="1" s="1"/>
  <c r="AC8" i="1"/>
  <c r="AB8" i="1"/>
  <c r="AA8" i="1"/>
  <c r="Z8" i="1"/>
  <c r="Y8" i="1"/>
  <c r="V8" i="1"/>
  <c r="U8" i="1"/>
  <c r="T8" i="1"/>
  <c r="AC12" i="1"/>
  <c r="AB12" i="1"/>
  <c r="AA12" i="1"/>
  <c r="Z12" i="1"/>
  <c r="Y12" i="1"/>
  <c r="V12" i="1"/>
  <c r="U12" i="1"/>
  <c r="T12" i="1"/>
  <c r="AC9" i="6"/>
  <c r="AB9" i="6"/>
  <c r="AA9" i="6"/>
  <c r="Z9" i="6"/>
  <c r="Y9" i="6"/>
  <c r="V9" i="6"/>
  <c r="N9" i="6" s="1"/>
  <c r="U9" i="6"/>
  <c r="M9" i="6" s="1"/>
  <c r="T9" i="6"/>
  <c r="L9" i="6" s="1"/>
  <c r="AC8" i="6"/>
  <c r="AB8" i="6"/>
  <c r="AA8" i="6"/>
  <c r="Z8" i="6"/>
  <c r="Y8" i="6"/>
  <c r="V8" i="6"/>
  <c r="U8" i="6"/>
  <c r="T8" i="6"/>
  <c r="AC6" i="6"/>
  <c r="AB6" i="6"/>
  <c r="AA6" i="6"/>
  <c r="Z6" i="6"/>
  <c r="Y6" i="6"/>
  <c r="V6" i="6"/>
  <c r="U6" i="6"/>
  <c r="T6" i="6"/>
  <c r="AC8" i="4"/>
  <c r="AB8" i="4"/>
  <c r="AA8" i="4"/>
  <c r="Z8" i="4"/>
  <c r="Y8" i="4"/>
  <c r="V8" i="4"/>
  <c r="U8" i="4"/>
  <c r="T8" i="4"/>
  <c r="AC12" i="4"/>
  <c r="AB12" i="4"/>
  <c r="AA12" i="4"/>
  <c r="Z12" i="4"/>
  <c r="Y12" i="4"/>
  <c r="V12" i="4"/>
  <c r="U12" i="4"/>
  <c r="T12" i="4"/>
  <c r="AC9" i="4"/>
  <c r="AB9" i="4"/>
  <c r="AA9" i="4"/>
  <c r="Z9" i="4"/>
  <c r="Y9" i="4"/>
  <c r="V9" i="4"/>
  <c r="U9" i="4"/>
  <c r="T9" i="4"/>
  <c r="Q9" i="7"/>
  <c r="P9" i="7"/>
  <c r="O9" i="7"/>
  <c r="N9" i="7"/>
  <c r="M9" i="7"/>
  <c r="Q10" i="7"/>
  <c r="P10" i="7"/>
  <c r="O10" i="7"/>
  <c r="N10" i="7"/>
  <c r="M10" i="7"/>
  <c r="Q8" i="7"/>
  <c r="P8" i="7"/>
  <c r="O8" i="7"/>
  <c r="N8" i="7"/>
  <c r="M8" i="7"/>
  <c r="Q38" i="7"/>
  <c r="P38" i="7"/>
  <c r="O38" i="7"/>
  <c r="N38" i="7"/>
  <c r="M38" i="7"/>
  <c r="Q23" i="7"/>
  <c r="P23" i="7"/>
  <c r="O23" i="7"/>
  <c r="N23" i="7"/>
  <c r="M23" i="7"/>
  <c r="AC5" i="8"/>
  <c r="AB5" i="8"/>
  <c r="AA5" i="8"/>
  <c r="Z5" i="8"/>
  <c r="Y5" i="8"/>
  <c r="V5" i="8"/>
  <c r="N5" i="8" s="1"/>
  <c r="U5" i="8"/>
  <c r="M5" i="8" s="1"/>
  <c r="T5" i="8"/>
  <c r="AC5" i="2"/>
  <c r="AB5" i="2"/>
  <c r="AA5" i="2"/>
  <c r="Z5" i="2"/>
  <c r="Y5" i="2"/>
  <c r="V5" i="2"/>
  <c r="N10" i="2" s="1"/>
  <c r="U5" i="2"/>
  <c r="M10" i="2" s="1"/>
  <c r="T5" i="2"/>
  <c r="AC23" i="4"/>
  <c r="AB23" i="4"/>
  <c r="AA23" i="4"/>
  <c r="Z23" i="4"/>
  <c r="Y23" i="4"/>
  <c r="V23" i="4"/>
  <c r="U23" i="4"/>
  <c r="T23" i="4"/>
  <c r="AC6" i="5"/>
  <c r="AB6" i="5"/>
  <c r="AA6" i="5"/>
  <c r="Z6" i="5"/>
  <c r="Y6" i="5"/>
  <c r="V6" i="5"/>
  <c r="U6" i="5"/>
  <c r="AC11" i="4"/>
  <c r="AB11" i="4"/>
  <c r="AA11" i="4"/>
  <c r="Z11" i="4"/>
  <c r="Y11" i="4"/>
  <c r="V11" i="4"/>
  <c r="U11" i="4"/>
  <c r="T11" i="4"/>
  <c r="AC10" i="4"/>
  <c r="AB10" i="4"/>
  <c r="AA10" i="4"/>
  <c r="Z10" i="4"/>
  <c r="Y10" i="4"/>
  <c r="V10" i="4"/>
  <c r="U10" i="4"/>
  <c r="T10" i="4"/>
  <c r="AC14" i="1"/>
  <c r="AB14" i="1"/>
  <c r="AA14" i="1"/>
  <c r="Z14" i="1"/>
  <c r="Y14" i="1"/>
  <c r="V14" i="1"/>
  <c r="U14" i="1"/>
  <c r="T14" i="1"/>
  <c r="AC10" i="1"/>
  <c r="AB10" i="1"/>
  <c r="AA10" i="1"/>
  <c r="Z10" i="1"/>
  <c r="Y10" i="1"/>
  <c r="V10" i="1"/>
  <c r="U10" i="1"/>
  <c r="T10" i="1"/>
  <c r="AC7" i="1"/>
  <c r="AB7" i="1"/>
  <c r="AA7" i="1"/>
  <c r="Z7" i="1"/>
  <c r="Y7" i="1"/>
  <c r="V7" i="1"/>
  <c r="U7" i="1"/>
  <c r="T7" i="1"/>
  <c r="AC5" i="1"/>
  <c r="AB5" i="1"/>
  <c r="AA5" i="1"/>
  <c r="Z5" i="1"/>
  <c r="Y5" i="1"/>
  <c r="V5" i="1"/>
  <c r="U5" i="1"/>
  <c r="T5" i="1"/>
  <c r="AC8" i="9"/>
  <c r="AB8" i="9"/>
  <c r="AA8" i="9"/>
  <c r="Z8" i="9"/>
  <c r="Y8" i="9"/>
  <c r="V8" i="9"/>
  <c r="N17" i="9" s="1"/>
  <c r="U8" i="9"/>
  <c r="T8" i="9"/>
  <c r="AC13" i="4"/>
  <c r="AB13" i="4"/>
  <c r="AA13" i="4"/>
  <c r="Z13" i="4"/>
  <c r="Y13" i="4"/>
  <c r="V13" i="4"/>
  <c r="U13" i="4"/>
  <c r="T13" i="4"/>
  <c r="Q16" i="7"/>
  <c r="P16" i="7"/>
  <c r="O16" i="7"/>
  <c r="N16" i="7"/>
  <c r="M16" i="7"/>
  <c r="Q31" i="7"/>
  <c r="P31" i="7"/>
  <c r="O31" i="7"/>
  <c r="N31" i="7"/>
  <c r="M31" i="7"/>
  <c r="AC6" i="8"/>
  <c r="AB6" i="8"/>
  <c r="AA6" i="8"/>
  <c r="Z6" i="8"/>
  <c r="Y6" i="8"/>
  <c r="V6" i="8"/>
  <c r="U6" i="8"/>
  <c r="M6" i="8" s="1"/>
  <c r="T6" i="8"/>
  <c r="L6" i="8" s="1"/>
  <c r="M18" i="1" l="1"/>
  <c r="N18" i="1"/>
  <c r="L18" i="1"/>
  <c r="R30" i="1"/>
  <c r="R31" i="1"/>
  <c r="R19" i="9"/>
  <c r="R15" i="6"/>
  <c r="L25" i="4"/>
  <c r="R35" i="1"/>
  <c r="R40" i="4"/>
  <c r="R38" i="4"/>
  <c r="N6" i="4"/>
  <c r="M26" i="4"/>
  <c r="L20" i="4"/>
  <c r="M20" i="4"/>
  <c r="N21" i="4"/>
  <c r="N20" i="4"/>
  <c r="R25" i="1"/>
  <c r="M21" i="1"/>
  <c r="R23" i="1"/>
  <c r="N21" i="1"/>
  <c r="L21" i="1"/>
  <c r="R33" i="1"/>
  <c r="R24" i="1"/>
  <c r="N6" i="9"/>
  <c r="N5" i="9"/>
  <c r="M5" i="9"/>
  <c r="R11" i="6"/>
  <c r="R14" i="6"/>
  <c r="AD5" i="9"/>
  <c r="L6" i="4"/>
  <c r="W11" i="4"/>
  <c r="W10" i="4"/>
  <c r="W18" i="4"/>
  <c r="W14" i="4"/>
  <c r="AD20" i="4"/>
  <c r="W20" i="4"/>
  <c r="AD18" i="4"/>
  <c r="W19" i="4"/>
  <c r="R35" i="4" s="1"/>
  <c r="AD19" i="4"/>
  <c r="AD21" i="4"/>
  <c r="W21" i="4"/>
  <c r="AD22" i="4"/>
  <c r="AD14" i="4"/>
  <c r="W17" i="4"/>
  <c r="AD17" i="4"/>
  <c r="W24" i="4"/>
  <c r="AD24" i="4"/>
  <c r="W22" i="4"/>
  <c r="R25" i="4" s="1"/>
  <c r="L35" i="4"/>
  <c r="L21" i="4"/>
  <c r="R21" i="7"/>
  <c r="R13" i="7"/>
  <c r="R32" i="7"/>
  <c r="R37" i="7"/>
  <c r="R27" i="7"/>
  <c r="R29" i="7"/>
  <c r="R33" i="7"/>
  <c r="R35" i="7"/>
  <c r="R30" i="7"/>
  <c r="R25" i="7"/>
  <c r="R19" i="7"/>
  <c r="R6" i="7"/>
  <c r="R12" i="7"/>
  <c r="R11" i="7"/>
  <c r="R20" i="7"/>
  <c r="R36" i="7"/>
  <c r="R22" i="7"/>
  <c r="R34" i="7"/>
  <c r="R24" i="7"/>
  <c r="R28" i="7"/>
  <c r="W6" i="9"/>
  <c r="W10" i="9"/>
  <c r="AD15" i="1"/>
  <c r="AD17" i="1"/>
  <c r="W18" i="1"/>
  <c r="R28" i="1" s="1"/>
  <c r="W15" i="1"/>
  <c r="W6" i="6"/>
  <c r="AD6" i="6"/>
  <c r="AD6" i="9"/>
  <c r="AD10" i="9"/>
  <c r="W5" i="9"/>
  <c r="L6" i="9"/>
  <c r="N28" i="1"/>
  <c r="AD8" i="1"/>
  <c r="W8" i="1"/>
  <c r="W17" i="1"/>
  <c r="AD18" i="1"/>
  <c r="AD12" i="1"/>
  <c r="W12" i="1"/>
  <c r="AD8" i="6"/>
  <c r="W9" i="6"/>
  <c r="R9" i="6" s="1"/>
  <c r="AD9" i="6"/>
  <c r="W8" i="6"/>
  <c r="AD12" i="4"/>
  <c r="AD8" i="4"/>
  <c r="W8" i="4"/>
  <c r="W12" i="4"/>
  <c r="W9" i="4"/>
  <c r="AD9" i="4"/>
  <c r="R8" i="7"/>
  <c r="R10" i="7"/>
  <c r="R9" i="7"/>
  <c r="R38" i="7"/>
  <c r="R23" i="7"/>
  <c r="W5" i="8"/>
  <c r="R5" i="8" s="1"/>
  <c r="L5" i="8"/>
  <c r="AD5" i="8"/>
  <c r="W5" i="2"/>
  <c r="R10" i="2" s="1"/>
  <c r="AD5" i="2"/>
  <c r="W23" i="4"/>
  <c r="R23" i="4" s="1"/>
  <c r="AD23" i="4"/>
  <c r="W14" i="1"/>
  <c r="AD6" i="5"/>
  <c r="AD11" i="4"/>
  <c r="M6" i="4"/>
  <c r="AD10" i="4"/>
  <c r="R18" i="7"/>
  <c r="AD7" i="1"/>
  <c r="M17" i="1"/>
  <c r="AD5" i="1"/>
  <c r="W7" i="1"/>
  <c r="W10" i="1"/>
  <c r="W5" i="1"/>
  <c r="AD14" i="1"/>
  <c r="AD10" i="1"/>
  <c r="AD8" i="9"/>
  <c r="W8" i="9"/>
  <c r="M17" i="9"/>
  <c r="AD13" i="4"/>
  <c r="W13" i="4"/>
  <c r="R16" i="7"/>
  <c r="R31" i="7"/>
  <c r="AD6" i="8"/>
  <c r="W6" i="8"/>
  <c r="R6" i="8" s="1"/>
  <c r="N6" i="8"/>
  <c r="Q7" i="7"/>
  <c r="P7" i="7"/>
  <c r="O7" i="7"/>
  <c r="N7" i="7"/>
  <c r="M7" i="7"/>
  <c r="Q14" i="7"/>
  <c r="P14" i="7"/>
  <c r="O14" i="7"/>
  <c r="N14" i="7"/>
  <c r="M14" i="7"/>
  <c r="Q5" i="7"/>
  <c r="P5" i="7"/>
  <c r="O5" i="7"/>
  <c r="N5" i="7"/>
  <c r="M5" i="7"/>
  <c r="AC10" i="6"/>
  <c r="AB10" i="6"/>
  <c r="AA10" i="6"/>
  <c r="Z10" i="6"/>
  <c r="Y10" i="6"/>
  <c r="V10" i="6"/>
  <c r="N21" i="6" s="1"/>
  <c r="U10" i="6"/>
  <c r="T10" i="6"/>
  <c r="L13" i="6" s="1"/>
  <c r="AC9" i="1"/>
  <c r="AB9" i="1"/>
  <c r="AA9" i="1"/>
  <c r="Z9" i="1"/>
  <c r="Y9" i="1"/>
  <c r="V9" i="1"/>
  <c r="N12" i="1" s="1"/>
  <c r="U9" i="1"/>
  <c r="M12" i="1" s="1"/>
  <c r="T9" i="1"/>
  <c r="L12" i="1" s="1"/>
  <c r="AC13" i="1"/>
  <c r="AB13" i="1"/>
  <c r="AA13" i="1"/>
  <c r="Z13" i="1"/>
  <c r="Y13" i="1"/>
  <c r="V13" i="1"/>
  <c r="N27" i="1" s="1"/>
  <c r="U13" i="1"/>
  <c r="M27" i="1" s="1"/>
  <c r="T13" i="1"/>
  <c r="L27" i="1" s="1"/>
  <c r="R6" i="9" l="1"/>
  <c r="R21" i="4"/>
  <c r="N13" i="1"/>
  <c r="R18" i="1"/>
  <c r="M13" i="1"/>
  <c r="L13" i="1"/>
  <c r="L10" i="1"/>
  <c r="N10" i="1"/>
  <c r="M10" i="1"/>
  <c r="R6" i="4"/>
  <c r="N17" i="1"/>
  <c r="N13" i="6"/>
  <c r="R20" i="4"/>
  <c r="L17" i="1"/>
  <c r="R21" i="1"/>
  <c r="R22" i="9"/>
  <c r="R5" i="9"/>
  <c r="M13" i="6"/>
  <c r="W10" i="6"/>
  <c r="AD9" i="1"/>
  <c r="W9" i="1"/>
  <c r="R12" i="1" s="1"/>
  <c r="R7" i="7"/>
  <c r="W13" i="1"/>
  <c r="R27" i="1" s="1"/>
  <c r="AD13" i="1"/>
  <c r="AD10" i="6"/>
  <c r="R14" i="7"/>
  <c r="R5" i="7"/>
  <c r="AC5" i="10"/>
  <c r="AB5" i="10"/>
  <c r="AA5" i="10"/>
  <c r="Z5" i="10"/>
  <c r="Y5" i="10"/>
  <c r="V5" i="10"/>
  <c r="N6" i="10" s="1"/>
  <c r="U5" i="10"/>
  <c r="T5" i="10"/>
  <c r="R13" i="1" l="1"/>
  <c r="R10" i="1"/>
  <c r="R17" i="1"/>
  <c r="R13" i="6"/>
  <c r="AD5" i="10"/>
  <c r="W5" i="10"/>
  <c r="AC15" i="4" l="1"/>
  <c r="AB15" i="4"/>
  <c r="AA15" i="4"/>
  <c r="Z15" i="4"/>
  <c r="Y15" i="4"/>
  <c r="V15" i="4"/>
  <c r="U15" i="4"/>
  <c r="T15" i="4"/>
  <c r="L19" i="4" l="1"/>
  <c r="M28" i="4"/>
  <c r="N28" i="4"/>
  <c r="AD15" i="4"/>
  <c r="W15" i="4"/>
  <c r="R19" i="4" l="1"/>
  <c r="R17" i="7"/>
  <c r="AC12" i="9"/>
  <c r="AB12" i="9"/>
  <c r="AA12" i="9"/>
  <c r="Z12" i="9"/>
  <c r="Y12" i="9"/>
  <c r="V12" i="9"/>
  <c r="N15" i="9" s="1"/>
  <c r="U12" i="9"/>
  <c r="M15" i="9" s="1"/>
  <c r="T12" i="9"/>
  <c r="L15" i="9" s="1"/>
  <c r="AC7" i="9"/>
  <c r="AB7" i="9"/>
  <c r="AA7" i="9"/>
  <c r="Z7" i="9"/>
  <c r="Y7" i="9"/>
  <c r="V7" i="9"/>
  <c r="U7" i="9"/>
  <c r="T7" i="9"/>
  <c r="AC5" i="6"/>
  <c r="AB5" i="6"/>
  <c r="AA5" i="6"/>
  <c r="Z5" i="6"/>
  <c r="Y5" i="6"/>
  <c r="V5" i="6"/>
  <c r="U5" i="6"/>
  <c r="T5" i="6"/>
  <c r="Q15" i="7"/>
  <c r="P15" i="7"/>
  <c r="O15" i="7"/>
  <c r="N15" i="7"/>
  <c r="M15" i="7"/>
  <c r="L5" i="6" l="1"/>
  <c r="M5" i="6"/>
  <c r="N5" i="6"/>
  <c r="AD7" i="9"/>
  <c r="AD12" i="9"/>
  <c r="A20" i="9" s="1"/>
  <c r="W7" i="9"/>
  <c r="W12" i="9"/>
  <c r="R15" i="9" s="1"/>
  <c r="AD5" i="6"/>
  <c r="W5" i="6"/>
  <c r="R15" i="7"/>
  <c r="R5" i="6" l="1"/>
  <c r="R21" i="9"/>
  <c r="AC6" i="10" l="1"/>
  <c r="AB6" i="10"/>
  <c r="AA6" i="10"/>
  <c r="Z6" i="10"/>
  <c r="Y6" i="10"/>
  <c r="V6" i="10"/>
  <c r="U6" i="10"/>
  <c r="T6" i="10"/>
  <c r="AC14" i="9"/>
  <c r="AB14" i="9"/>
  <c r="AA14" i="9"/>
  <c r="Z14" i="9"/>
  <c r="Y14" i="9"/>
  <c r="V14" i="9"/>
  <c r="U14" i="9"/>
  <c r="T14" i="9"/>
  <c r="AC11" i="9"/>
  <c r="AB11" i="9"/>
  <c r="AA11" i="9"/>
  <c r="Z11" i="9"/>
  <c r="Y11" i="9"/>
  <c r="V11" i="9"/>
  <c r="N10" i="9" s="1"/>
  <c r="U11" i="9"/>
  <c r="M10" i="9" s="1"/>
  <c r="T11" i="9"/>
  <c r="L10" i="9" s="1"/>
  <c r="AC9" i="9"/>
  <c r="AB9" i="9"/>
  <c r="AA9" i="9"/>
  <c r="Z9" i="9"/>
  <c r="Y9" i="9"/>
  <c r="V9" i="9"/>
  <c r="N8" i="9" s="1"/>
  <c r="U9" i="9"/>
  <c r="T9" i="9"/>
  <c r="L8" i="9" s="1"/>
  <c r="AC13" i="9"/>
  <c r="AB13" i="9"/>
  <c r="AA13" i="9"/>
  <c r="Z13" i="9"/>
  <c r="Y13" i="9"/>
  <c r="V13" i="9"/>
  <c r="U13" i="9"/>
  <c r="T13" i="9"/>
  <c r="AC6" i="1"/>
  <c r="AB6" i="1"/>
  <c r="AA6" i="1"/>
  <c r="Z6" i="1"/>
  <c r="Y6" i="1"/>
  <c r="V6" i="1"/>
  <c r="U6" i="1"/>
  <c r="T6" i="1"/>
  <c r="Q39" i="7"/>
  <c r="P39" i="7"/>
  <c r="O39" i="7"/>
  <c r="N39" i="7"/>
  <c r="M39" i="7"/>
  <c r="AC7" i="4"/>
  <c r="AB7" i="4"/>
  <c r="AA7" i="4"/>
  <c r="Z7" i="4"/>
  <c r="Y7" i="4"/>
  <c r="U7" i="4"/>
  <c r="T7" i="4"/>
  <c r="AC6" i="4"/>
  <c r="AB6" i="4"/>
  <c r="AA6" i="4"/>
  <c r="Z6" i="4"/>
  <c r="Y6" i="4"/>
  <c r="V6" i="4"/>
  <c r="U6" i="4"/>
  <c r="T6" i="4"/>
  <c r="Q26" i="7"/>
  <c r="P26" i="7"/>
  <c r="O26" i="7"/>
  <c r="N26" i="7"/>
  <c r="M26" i="7"/>
  <c r="AC6" i="2"/>
  <c r="AB6" i="2"/>
  <c r="AA6" i="2"/>
  <c r="Z6" i="2"/>
  <c r="Y6" i="2"/>
  <c r="V6" i="2"/>
  <c r="N11" i="2" s="1"/>
  <c r="U6" i="2"/>
  <c r="M11" i="2" s="1"/>
  <c r="T6" i="2"/>
  <c r="L11" i="2" s="1"/>
  <c r="AC7" i="2"/>
  <c r="AB7" i="2"/>
  <c r="AA7" i="2"/>
  <c r="Z7" i="2"/>
  <c r="Y7" i="2"/>
  <c r="V7" i="2"/>
  <c r="U7" i="2"/>
  <c r="T7" i="2"/>
  <c r="L12" i="2" s="1"/>
  <c r="AC5" i="5"/>
  <c r="AB5" i="5"/>
  <c r="AA5" i="5"/>
  <c r="Z5" i="5"/>
  <c r="Y5" i="5"/>
  <c r="V5" i="5"/>
  <c r="U5" i="5"/>
  <c r="AC7" i="6"/>
  <c r="AB7" i="6"/>
  <c r="AA7" i="6"/>
  <c r="Z7" i="6"/>
  <c r="Y7" i="6"/>
  <c r="V7" i="6"/>
  <c r="U7" i="6"/>
  <c r="T7" i="6"/>
  <c r="AC5" i="4"/>
  <c r="AB5" i="4"/>
  <c r="AA5" i="4"/>
  <c r="Z5" i="4"/>
  <c r="Y5" i="4"/>
  <c r="V5" i="4"/>
  <c r="N10" i="4" s="1"/>
  <c r="U5" i="4"/>
  <c r="M10" i="4" s="1"/>
  <c r="T5" i="4"/>
  <c r="AC19" i="1"/>
  <c r="AB19" i="1"/>
  <c r="AA19" i="1"/>
  <c r="Z19" i="1"/>
  <c r="Y19" i="1"/>
  <c r="AC16" i="1"/>
  <c r="AB16" i="1"/>
  <c r="AA16" i="1"/>
  <c r="Z16" i="1"/>
  <c r="Y16" i="1"/>
  <c r="AC11" i="1"/>
  <c r="AB11" i="1"/>
  <c r="AA11" i="1"/>
  <c r="Z11" i="1"/>
  <c r="Y11" i="1"/>
  <c r="AC7" i="8"/>
  <c r="AB7" i="8"/>
  <c r="AA7" i="8"/>
  <c r="Z7" i="8"/>
  <c r="Y7" i="8"/>
  <c r="AC7" i="5"/>
  <c r="AB7" i="5"/>
  <c r="AA7" i="5"/>
  <c r="Z7" i="5"/>
  <c r="Y7" i="5"/>
  <c r="AC28" i="4"/>
  <c r="AB28" i="4"/>
  <c r="AA28" i="4"/>
  <c r="Z28" i="4"/>
  <c r="Y28" i="4"/>
  <c r="AC16" i="4"/>
  <c r="AB16" i="4"/>
  <c r="AA16" i="4"/>
  <c r="Z16" i="4"/>
  <c r="Y16" i="4"/>
  <c r="V16" i="4"/>
  <c r="N15" i="4" s="1"/>
  <c r="U16" i="4"/>
  <c r="M15" i="4" s="1"/>
  <c r="T16" i="4"/>
  <c r="L15" i="4" s="1"/>
  <c r="T7" i="8"/>
  <c r="L7" i="8" s="1"/>
  <c r="U7" i="8"/>
  <c r="M7" i="8" s="1"/>
  <c r="V7" i="8"/>
  <c r="N7" i="8" s="1"/>
  <c r="U7" i="5"/>
  <c r="V7" i="5"/>
  <c r="T28" i="4"/>
  <c r="L29" i="4" s="1"/>
  <c r="V28" i="4"/>
  <c r="N26" i="4" s="1"/>
  <c r="T16" i="1"/>
  <c r="L16" i="1" s="1"/>
  <c r="U16" i="1"/>
  <c r="M16" i="1" s="1"/>
  <c r="V16" i="1"/>
  <c r="N16" i="1" s="1"/>
  <c r="T11" i="1"/>
  <c r="U11" i="1"/>
  <c r="M11" i="1" s="1"/>
  <c r="V11" i="1"/>
  <c r="N11" i="1" s="1"/>
  <c r="T19" i="1"/>
  <c r="U19" i="1"/>
  <c r="V19" i="1"/>
  <c r="M7" i="2" l="1"/>
  <c r="M12" i="2"/>
  <c r="N7" i="2"/>
  <c r="N12" i="2"/>
  <c r="M8" i="5"/>
  <c r="M5" i="5"/>
  <c r="N8" i="5"/>
  <c r="N5" i="5"/>
  <c r="N7" i="1"/>
  <c r="N6" i="1"/>
  <c r="L7" i="1"/>
  <c r="L6" i="1"/>
  <c r="M7" i="1"/>
  <c r="M6" i="1"/>
  <c r="L8" i="6"/>
  <c r="L7" i="6"/>
  <c r="N8" i="6"/>
  <c r="N7" i="6"/>
  <c r="M8" i="6"/>
  <c r="M7" i="6"/>
  <c r="N20" i="1"/>
  <c r="N9" i="1"/>
  <c r="M20" i="1"/>
  <c r="M9" i="1"/>
  <c r="L20" i="1"/>
  <c r="L9" i="1"/>
  <c r="L15" i="1"/>
  <c r="L11" i="1"/>
  <c r="M18" i="4"/>
  <c r="M14" i="4"/>
  <c r="L18" i="4"/>
  <c r="L14" i="4"/>
  <c r="N18" i="4"/>
  <c r="N14" i="4"/>
  <c r="M13" i="9"/>
  <c r="N13" i="9"/>
  <c r="N9" i="4"/>
  <c r="L32" i="4"/>
  <c r="M8" i="4"/>
  <c r="M9" i="4"/>
  <c r="L8" i="4"/>
  <c r="L9" i="4"/>
  <c r="N8" i="4"/>
  <c r="N6" i="5"/>
  <c r="N7" i="5"/>
  <c r="M6" i="5"/>
  <c r="M7" i="5"/>
  <c r="L29" i="1"/>
  <c r="L14" i="1"/>
  <c r="M5" i="1"/>
  <c r="M22" i="1"/>
  <c r="N5" i="1"/>
  <c r="N22" i="1"/>
  <c r="L5" i="1"/>
  <c r="L22" i="1"/>
  <c r="N8" i="1"/>
  <c r="N15" i="1"/>
  <c r="M8" i="1"/>
  <c r="M15" i="1"/>
  <c r="N29" i="1"/>
  <c r="N14" i="1"/>
  <c r="M29" i="1"/>
  <c r="M14" i="1"/>
  <c r="N5" i="2"/>
  <c r="N6" i="2"/>
  <c r="L5" i="2"/>
  <c r="L6" i="2"/>
  <c r="M5" i="2"/>
  <c r="M6" i="2"/>
  <c r="M12" i="9"/>
  <c r="M9" i="9"/>
  <c r="L12" i="9"/>
  <c r="L9" i="9"/>
  <c r="N11" i="9"/>
  <c r="N12" i="9"/>
  <c r="N9" i="9"/>
  <c r="M7" i="9"/>
  <c r="M11" i="9"/>
  <c r="L7" i="9"/>
  <c r="L11" i="9"/>
  <c r="M8" i="9"/>
  <c r="N6" i="6"/>
  <c r="N10" i="6"/>
  <c r="M6" i="6"/>
  <c r="M10" i="6"/>
  <c r="L6" i="6"/>
  <c r="L10" i="6"/>
  <c r="W28" i="4"/>
  <c r="R26" i="4" s="1"/>
  <c r="W5" i="5"/>
  <c r="R39" i="7"/>
  <c r="AD28" i="4"/>
  <c r="AD7" i="8"/>
  <c r="W7" i="8"/>
  <c r="R7" i="8" s="1"/>
  <c r="W19" i="1"/>
  <c r="R19" i="1" s="1"/>
  <c r="AD7" i="5"/>
  <c r="W5" i="4"/>
  <c r="AD19" i="1"/>
  <c r="R26" i="7"/>
  <c r="AD6" i="2"/>
  <c r="AD7" i="2"/>
  <c r="W7" i="2"/>
  <c r="L7" i="2"/>
  <c r="W6" i="2"/>
  <c r="R11" i="2" s="1"/>
  <c r="W11" i="1"/>
  <c r="R11" i="1" s="1"/>
  <c r="AD11" i="1"/>
  <c r="W16" i="1"/>
  <c r="R16" i="1" s="1"/>
  <c r="AD16" i="1"/>
  <c r="L8" i="1"/>
  <c r="AD6" i="1"/>
  <c r="W6" i="1"/>
  <c r="AD7" i="6"/>
  <c r="W7" i="6"/>
  <c r="AD5" i="5"/>
  <c r="W7" i="4"/>
  <c r="R9" i="4" s="1"/>
  <c r="AD6" i="4"/>
  <c r="AD5" i="4"/>
  <c r="L10" i="4"/>
  <c r="W16" i="4"/>
  <c r="AD7" i="4"/>
  <c r="AD16" i="4"/>
  <c r="W6" i="4"/>
  <c r="AD6" i="10"/>
  <c r="W6" i="10"/>
  <c r="W13" i="9"/>
  <c r="AD14" i="9"/>
  <c r="AD11" i="9"/>
  <c r="N7" i="9"/>
  <c r="AD9" i="9"/>
  <c r="AD13" i="9"/>
  <c r="A21" i="9" s="1"/>
  <c r="W11" i="9"/>
  <c r="R10" i="9" s="1"/>
  <c r="W14" i="9"/>
  <c r="W9" i="9"/>
  <c r="R7" i="2" l="1"/>
  <c r="R12" i="2"/>
  <c r="R7" i="1"/>
  <c r="R6" i="1"/>
  <c r="R14" i="4"/>
  <c r="R15" i="4"/>
  <c r="R8" i="6"/>
  <c r="R7" i="6"/>
  <c r="R20" i="1"/>
  <c r="R9" i="1"/>
  <c r="R32" i="4"/>
  <c r="R29" i="4"/>
  <c r="R18" i="4"/>
  <c r="R8" i="4"/>
  <c r="R10" i="4"/>
  <c r="R29" i="1"/>
  <c r="R14" i="1"/>
  <c r="R8" i="1"/>
  <c r="R15" i="1"/>
  <c r="R5" i="1"/>
  <c r="R22" i="1"/>
  <c r="R5" i="2"/>
  <c r="R6" i="2"/>
  <c r="R12" i="9"/>
  <c r="R9" i="9"/>
  <c r="R8" i="9"/>
  <c r="R23" i="9"/>
  <c r="R7" i="9"/>
  <c r="R11" i="9"/>
  <c r="R6" i="6"/>
  <c r="R10" i="6"/>
</calcChain>
</file>

<file path=xl/sharedStrings.xml><?xml version="1.0" encoding="utf-8"?>
<sst xmlns="http://schemas.openxmlformats.org/spreadsheetml/2006/main" count="440" uniqueCount="203">
  <si>
    <t>Plassering</t>
  </si>
  <si>
    <t>Rysjøen 2023</t>
  </si>
  <si>
    <t>Breivann 2024</t>
  </si>
  <si>
    <t>Eltsjøen 2024</t>
  </si>
  <si>
    <t>Tullreien 2024</t>
  </si>
  <si>
    <t>Vingersjøen 2025</t>
  </si>
  <si>
    <t>Breivann 2025</t>
  </si>
  <si>
    <t xml:space="preserve"> </t>
  </si>
  <si>
    <t>Poeng</t>
  </si>
  <si>
    <t>|</t>
  </si>
  <si>
    <t>Navn</t>
  </si>
  <si>
    <t>Forening</t>
  </si>
  <si>
    <t>Uttak til landslag 2025  Herre senior</t>
  </si>
  <si>
    <t>Uttak til Nordisk</t>
  </si>
  <si>
    <t>Magnus Riksfjord</t>
  </si>
  <si>
    <t>SFK Pimpel Sør</t>
  </si>
  <si>
    <t>Hans Egil Hansen</t>
  </si>
  <si>
    <t>Agder Sportsfiskere</t>
  </si>
  <si>
    <t>Steinar Schjager</t>
  </si>
  <si>
    <t>Oslo Sportsfiskere</t>
  </si>
  <si>
    <t>Markus Hansen</t>
  </si>
  <si>
    <t>Odal SFK</t>
  </si>
  <si>
    <t>Aleksander Abrahamsen</t>
  </si>
  <si>
    <t>NJFF</t>
  </si>
  <si>
    <t>Arne Tøstibakken</t>
  </si>
  <si>
    <t>Lucian Iurac</t>
  </si>
  <si>
    <t>Espen Kronvald</t>
  </si>
  <si>
    <t>Trysil SFK</t>
  </si>
  <si>
    <t>Kai Fjerdingby</t>
  </si>
  <si>
    <t>Lierelva FF</t>
  </si>
  <si>
    <t>Marius Hassve</t>
  </si>
  <si>
    <t>Kenneth Jernberg</t>
  </si>
  <si>
    <t>Stian Røed</t>
  </si>
  <si>
    <t>Gjerstad JFF</t>
  </si>
  <si>
    <t>Jørgen Holt</t>
  </si>
  <si>
    <t>Jørn A. Jørgensen</t>
  </si>
  <si>
    <t>SFK Raufjøringen</t>
  </si>
  <si>
    <t>Tom Erik Stømner</t>
  </si>
  <si>
    <t>Lars Hansen</t>
  </si>
  <si>
    <t>Knut Egil Werkeland</t>
  </si>
  <si>
    <t>Skaun JFF</t>
  </si>
  <si>
    <t>Ole Magne Berget</t>
  </si>
  <si>
    <t>Løiten JFF</t>
  </si>
  <si>
    <t>Knut Huus-Hansen</t>
  </si>
  <si>
    <t>Bodø JFF</t>
  </si>
  <si>
    <t>Johnny Kildalen</t>
  </si>
  <si>
    <t>Kjell Joar Nerhagen</t>
  </si>
  <si>
    <t>Daniel Rossetvik</t>
  </si>
  <si>
    <t>Høland JFF</t>
  </si>
  <si>
    <t>Tommy Gustavsen</t>
  </si>
  <si>
    <t>Raufjøringen/KJFF</t>
  </si>
  <si>
    <t>Tomas Bagdziunas</t>
  </si>
  <si>
    <t>SFK Acerina</t>
  </si>
  <si>
    <t xml:space="preserve">Johan Alexander Ruud </t>
  </si>
  <si>
    <t>Linas Satas</t>
  </si>
  <si>
    <t>Uttak til landslag 2025 Dame senior</t>
  </si>
  <si>
    <t>Birgit Kildalen</t>
  </si>
  <si>
    <t>Tina Ovaska</t>
  </si>
  <si>
    <t>Lisbeth Bjørnstad</t>
  </si>
  <si>
    <t>Tonje Hauger</t>
  </si>
  <si>
    <t>Kjersti Solli</t>
  </si>
  <si>
    <t>Therese Larsson Jernberg</t>
  </si>
  <si>
    <t>Nina Tørmoen</t>
  </si>
  <si>
    <t>Perca SFK</t>
  </si>
  <si>
    <t>Uttak til landslag 2025 Junior gutt</t>
  </si>
  <si>
    <t>Simen Magnus Kristiansen</t>
  </si>
  <si>
    <t>Trym Schjager</t>
  </si>
  <si>
    <t>Edvart Molden</t>
  </si>
  <si>
    <t>Gran JFF</t>
  </si>
  <si>
    <t>Yulian Holtslag</t>
  </si>
  <si>
    <t>Simen Gruer-Larsen</t>
  </si>
  <si>
    <t>Preben Andre Johannesen</t>
  </si>
  <si>
    <t>Eliaz Eriksson</t>
  </si>
  <si>
    <t>Mathias Tørmoen</t>
  </si>
  <si>
    <t>Alfred Schaanning</t>
  </si>
  <si>
    <t>Julian B. Post</t>
  </si>
  <si>
    <t>Torjus Ødegaard</t>
  </si>
  <si>
    <t>Gjøvik &amp; Toten SFK</t>
  </si>
  <si>
    <t>Uttak til landslag 2025 Junior jente</t>
  </si>
  <si>
    <t>Juliane Jørgensen</t>
  </si>
  <si>
    <t>Nicoline Riksfjord</t>
  </si>
  <si>
    <t>Uttak til landslag 2025  Herre veteran</t>
  </si>
  <si>
    <t>Bent Fjeld</t>
  </si>
  <si>
    <t>Eidskog JFF</t>
  </si>
  <si>
    <t>Tom Erling Haugen</t>
  </si>
  <si>
    <t>Roy Fjeld</t>
  </si>
  <si>
    <t>Atle Nordheim</t>
  </si>
  <si>
    <t>Eidsvoll Skog JFF</t>
  </si>
  <si>
    <t>Bjørn Huus</t>
  </si>
  <si>
    <t>Ivar Ståle Hågensen</t>
  </si>
  <si>
    <t>Jan Tore Nedgården</t>
  </si>
  <si>
    <t>Nils Øverby</t>
  </si>
  <si>
    <t>Roy Tore Nordeng</t>
  </si>
  <si>
    <t>Svein Arne Gjelsnesvangen</t>
  </si>
  <si>
    <t>Nordre Rømskog JFF</t>
  </si>
  <si>
    <t>Jan Inngjerdingen</t>
  </si>
  <si>
    <t>Lars Rypås</t>
  </si>
  <si>
    <t>Jan Arild Lerudsmoen</t>
  </si>
  <si>
    <t>Knut Hoftvedt</t>
  </si>
  <si>
    <t>Lillestrøm SF</t>
  </si>
  <si>
    <t>Odd Henning Hansen</t>
  </si>
  <si>
    <t>Dag Even Nygårdseter</t>
  </si>
  <si>
    <t>Finn Erik Lerdalen</t>
  </si>
  <si>
    <t>Vidar Årnes</t>
  </si>
  <si>
    <t>Romedal og Valset JFF</t>
  </si>
  <si>
    <t>Kai Amundsen</t>
  </si>
  <si>
    <t>Uttak til landslag 2025  Dame veteran</t>
  </si>
  <si>
    <t>Anita Gruer-Larsen</t>
  </si>
  <si>
    <t>Torild Langerud</t>
  </si>
  <si>
    <t>Heidi Karstensen</t>
  </si>
  <si>
    <t>Sonja Werme</t>
  </si>
  <si>
    <t>Uttak til landslag 2025  Herre eldre veteran</t>
  </si>
  <si>
    <t>Steinar Olsen</t>
  </si>
  <si>
    <t>Odd Ringstad</t>
  </si>
  <si>
    <t>Kjell Kolstad</t>
  </si>
  <si>
    <t>Terje Lindgren</t>
  </si>
  <si>
    <t>Halfdan Sangnes</t>
  </si>
  <si>
    <t>Gjøvik og Toten SFK</t>
  </si>
  <si>
    <t>Reidar Moen</t>
  </si>
  <si>
    <t>Åge R. Nilsen</t>
  </si>
  <si>
    <t>Brandval JFF</t>
  </si>
  <si>
    <t>Ola Sjøli</t>
  </si>
  <si>
    <t>Harald Hovde</t>
  </si>
  <si>
    <t>Knut Vadholm</t>
  </si>
  <si>
    <t>Vidar Komperud</t>
  </si>
  <si>
    <t>Hof Vestre JFF</t>
  </si>
  <si>
    <t>Hans Holen</t>
  </si>
  <si>
    <t>Raufjøringen /KJFF</t>
  </si>
  <si>
    <t>Uttak til landslag 2025 Dame eldre veteran</t>
  </si>
  <si>
    <t>Sonni Sangnes</t>
  </si>
  <si>
    <t>May Leikåsen</t>
  </si>
  <si>
    <t>Adine</t>
  </si>
  <si>
    <t>Lars Håvard Strengelsrud</t>
  </si>
  <si>
    <t>Waldemar Haven</t>
  </si>
  <si>
    <t>Skogen JSK</t>
  </si>
  <si>
    <t>Trygve Roverudseter</t>
  </si>
  <si>
    <t>Peter Tronbøl Aarnes</t>
  </si>
  <si>
    <t>Mika Godai</t>
  </si>
  <si>
    <t>Heidi Sveen</t>
  </si>
  <si>
    <t>Ida Beate S. Rustestuen</t>
  </si>
  <si>
    <t>Jorunn Bekkensten</t>
  </si>
  <si>
    <t>Geir Erik Tokerud</t>
  </si>
  <si>
    <t>Lunner JFF</t>
  </si>
  <si>
    <t>Lars Bekkensten</t>
  </si>
  <si>
    <t>Atle Wenger</t>
  </si>
  <si>
    <t>Magne Moløkken</t>
  </si>
  <si>
    <t>KJFF Raufjøringen</t>
  </si>
  <si>
    <t>Pål Fjeld</t>
  </si>
  <si>
    <t>Rune Tyskerud</t>
  </si>
  <si>
    <t>Fet JFF</t>
  </si>
  <si>
    <t>Terje Jørgensen</t>
  </si>
  <si>
    <t>Tommy Strengelsrud</t>
  </si>
  <si>
    <t>Frode Nerberg</t>
  </si>
  <si>
    <t>Jan Petter Dalen</t>
  </si>
  <si>
    <t>Darius Liutkevicius</t>
  </si>
  <si>
    <t>Emil Fallet Ruud</t>
  </si>
  <si>
    <t>Martin Espelid</t>
  </si>
  <si>
    <t>Leiv Joar Kvehaugen</t>
  </si>
  <si>
    <t>Jens Kåre Skovseth</t>
  </si>
  <si>
    <t>Joakim Sveen</t>
  </si>
  <si>
    <t xml:space="preserve">Gjøvik og Toten SFK </t>
  </si>
  <si>
    <t xml:space="preserve">Rune M Berg </t>
  </si>
  <si>
    <t>Martin Oterholt</t>
  </si>
  <si>
    <t xml:space="preserve">Perca SFK </t>
  </si>
  <si>
    <t>Hans Jørgen Alund</t>
  </si>
  <si>
    <t>Snertingdal JFF</t>
  </si>
  <si>
    <t xml:space="preserve">Trysil SFK </t>
  </si>
  <si>
    <t xml:space="preserve">Erik Tjernsmo </t>
  </si>
  <si>
    <t>Milian Håven</t>
  </si>
  <si>
    <t>KJFF </t>
  </si>
  <si>
    <t> Mathias Rødland</t>
  </si>
  <si>
    <t>Emma K Dalen</t>
  </si>
  <si>
    <t>Aina Brusveen</t>
  </si>
  <si>
    <t>Magne Olav Sveen</t>
  </si>
  <si>
    <t>Terje Dahlen</t>
  </si>
  <si>
    <t>Jan Espelid</t>
  </si>
  <si>
    <t>Andre Schaanning</t>
  </si>
  <si>
    <t>Oslo Sportsfiskere </t>
  </si>
  <si>
    <t>Arild Eskildsen</t>
  </si>
  <si>
    <t>SFK Acerina </t>
  </si>
  <si>
    <t>Fredrik Alvim</t>
  </si>
  <si>
    <t>Marius Holthe</t>
  </si>
  <si>
    <t>Odal SFK </t>
  </si>
  <si>
    <t>Lukas Oterholt</t>
  </si>
  <si>
    <t>Perca SFK </t>
  </si>
  <si>
    <t>Henrik Harbosen</t>
  </si>
  <si>
    <t>KJFF</t>
  </si>
  <si>
    <t>Elin Piscator Sundsdal</t>
  </si>
  <si>
    <t>Rune Pettersen</t>
  </si>
  <si>
    <t>Pimpel Sør</t>
  </si>
  <si>
    <t> Bence Puspök</t>
  </si>
  <si>
    <t>Ken Håvard Reinskås</t>
  </si>
  <si>
    <t>Per Atle Lauve</t>
  </si>
  <si>
    <t>DEV</t>
  </si>
  <si>
    <t>HEV</t>
  </si>
  <si>
    <t>DV</t>
  </si>
  <si>
    <t>HV</t>
  </si>
  <si>
    <t>JJ</t>
  </si>
  <si>
    <t>JG</t>
  </si>
  <si>
    <t>DS</t>
  </si>
  <si>
    <t>HS</t>
  </si>
  <si>
    <t xml:space="preserve">Uttak til landslag 2025 </t>
  </si>
  <si>
    <t>Klasse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</si>
</sst>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\ mmmm"/>
  </numFmts>
  <fonts count="7" x14ac:knownFonts="1">
    <font>
      <sz val="10"/>
      <name val="Times New Roman"/>
    </font>
    <font>
      <sz val="22"/>
      <name val="Times New Roman"/>
      <family val="1"/>
    </font>
    <font>
      <sz val="2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0"/>
      <name val="Aptos Narrow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3" xfId="0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right"/>
    </xf>
    <xf numFmtId="0" fontId="3" fillId="0" borderId="7" xfId="0" applyFont="1" applyBorder="1"/>
    <xf numFmtId="0" fontId="3" fillId="0" borderId="8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1" xfId="0" applyFont="1" applyBorder="1"/>
    <xf numFmtId="0" fontId="0" fillId="0" borderId="22" xfId="0" applyBorder="1"/>
    <xf numFmtId="0" fontId="3" fillId="0" borderId="23" xfId="0" applyFont="1" applyBorder="1"/>
    <xf numFmtId="0" fontId="3" fillId="0" borderId="24" xfId="0" applyFont="1" applyBorder="1"/>
    <xf numFmtId="164" fontId="4" fillId="0" borderId="19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2" borderId="5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6" xfId="0" applyFont="1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10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0" fontId="3" fillId="2" borderId="7" xfId="0" applyFont="1" applyFill="1" applyBorder="1" applyAlignment="1">
      <alignment horizontal="right"/>
    </xf>
    <xf numFmtId="0" fontId="3" fillId="2" borderId="25" xfId="0" applyFont="1" applyFill="1" applyBorder="1"/>
    <xf numFmtId="1" fontId="0" fillId="0" borderId="4" xfId="0" applyNumberFormat="1" applyBorder="1"/>
    <xf numFmtId="1" fontId="0" fillId="0" borderId="0" xfId="0" applyNumberFormat="1"/>
    <xf numFmtId="0" fontId="3" fillId="2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22" xfId="0" applyFill="1" applyBorder="1"/>
    <xf numFmtId="0" fontId="0" fillId="2" borderId="26" xfId="0" applyFill="1" applyBorder="1"/>
    <xf numFmtId="0" fontId="3" fillId="2" borderId="21" xfId="0" applyFont="1" applyFill="1" applyBorder="1"/>
    <xf numFmtId="0" fontId="3" fillId="2" borderId="3" xfId="0" applyFont="1" applyFill="1" applyBorder="1"/>
    <xf numFmtId="0" fontId="3" fillId="2" borderId="23" xfId="0" applyFont="1" applyFill="1" applyBorder="1"/>
    <xf numFmtId="0" fontId="3" fillId="2" borderId="4" xfId="0" applyFont="1" applyFill="1" applyBorder="1"/>
    <xf numFmtId="0" fontId="3" fillId="2" borderId="27" xfId="0" applyFont="1" applyFill="1" applyBorder="1"/>
    <xf numFmtId="0" fontId="3" fillId="2" borderId="19" xfId="0" applyFont="1" applyFill="1" applyBorder="1"/>
    <xf numFmtId="164" fontId="4" fillId="2" borderId="20" xfId="0" applyNumberFormat="1" applyFont="1" applyFill="1" applyBorder="1" applyAlignment="1">
      <alignment horizontal="center"/>
    </xf>
    <xf numFmtId="164" fontId="4" fillId="2" borderId="28" xfId="0" applyNumberFormat="1" applyFont="1" applyFill="1" applyBorder="1" applyAlignment="1">
      <alignment horizontal="center"/>
    </xf>
    <xf numFmtId="0" fontId="3" fillId="2" borderId="11" xfId="0" applyFont="1" applyFill="1" applyBorder="1"/>
    <xf numFmtId="0" fontId="3" fillId="2" borderId="28" xfId="0" applyFont="1" applyFill="1" applyBorder="1"/>
    <xf numFmtId="0" fontId="3" fillId="2" borderId="29" xfId="0" applyFont="1" applyFill="1" applyBorder="1"/>
    <xf numFmtId="0" fontId="0" fillId="0" borderId="30" xfId="0" applyBorder="1"/>
    <xf numFmtId="0" fontId="3" fillId="2" borderId="31" xfId="0" applyFont="1" applyFill="1" applyBorder="1"/>
    <xf numFmtId="0" fontId="0" fillId="2" borderId="30" xfId="0" applyFill="1" applyBorder="1"/>
    <xf numFmtId="0" fontId="2" fillId="2" borderId="1" xfId="0" applyFont="1" applyFill="1" applyBorder="1"/>
    <xf numFmtId="0" fontId="3" fillId="2" borderId="32" xfId="0" applyFont="1" applyFill="1" applyBorder="1"/>
    <xf numFmtId="0" fontId="3" fillId="2" borderId="33" xfId="0" applyFont="1" applyFill="1" applyBorder="1"/>
    <xf numFmtId="164" fontId="4" fillId="2" borderId="29" xfId="0" applyNumberFormat="1" applyFont="1" applyFill="1" applyBorder="1" applyAlignment="1">
      <alignment horizontal="center"/>
    </xf>
    <xf numFmtId="0" fontId="3" fillId="2" borderId="16" xfId="0" applyFont="1" applyFill="1" applyBorder="1"/>
    <xf numFmtId="0" fontId="3" fillId="2" borderId="26" xfId="0" applyFont="1" applyFill="1" applyBorder="1"/>
    <xf numFmtId="0" fontId="3" fillId="2" borderId="39" xfId="0" applyFont="1" applyFill="1" applyBorder="1"/>
    <xf numFmtId="0" fontId="3" fillId="0" borderId="21" xfId="0" applyFont="1" applyBorder="1" applyAlignment="1">
      <alignment horizontal="center"/>
    </xf>
    <xf numFmtId="0" fontId="3" fillId="2" borderId="24" xfId="0" applyFont="1" applyFill="1" applyBorder="1"/>
    <xf numFmtId="0" fontId="3" fillId="2" borderId="13" xfId="0" applyFont="1" applyFill="1" applyBorder="1" applyAlignment="1">
      <alignment horizontal="right"/>
    </xf>
    <xf numFmtId="0" fontId="3" fillId="0" borderId="39" xfId="0" applyFont="1" applyBorder="1"/>
    <xf numFmtId="0" fontId="0" fillId="0" borderId="0" xfId="0" applyAlignment="1">
      <alignment horizontal="left"/>
    </xf>
    <xf numFmtId="0" fontId="3" fillId="2" borderId="42" xfId="0" applyFont="1" applyFill="1" applyBorder="1"/>
    <xf numFmtId="0" fontId="3" fillId="2" borderId="35" xfId="0" applyFont="1" applyFill="1" applyBorder="1"/>
    <xf numFmtId="0" fontId="3" fillId="2" borderId="38" xfId="0" applyFont="1" applyFill="1" applyBorder="1"/>
    <xf numFmtId="0" fontId="3" fillId="2" borderId="9" xfId="0" applyFont="1" applyFill="1" applyBorder="1"/>
    <xf numFmtId="0" fontId="3" fillId="2" borderId="40" xfId="0" applyFont="1" applyFill="1" applyBorder="1"/>
    <xf numFmtId="0" fontId="3" fillId="2" borderId="0" xfId="0" applyFont="1" applyFill="1" applyAlignment="1">
      <alignment horizontal="center"/>
    </xf>
    <xf numFmtId="0" fontId="3" fillId="2" borderId="41" xfId="0" applyFont="1" applyFill="1" applyBorder="1"/>
    <xf numFmtId="0" fontId="0" fillId="2" borderId="23" xfId="0" applyFill="1" applyBorder="1"/>
    <xf numFmtId="0" fontId="3" fillId="2" borderId="17" xfId="0" quotePrefix="1" applyFont="1" applyFill="1" applyBorder="1"/>
    <xf numFmtId="0" fontId="0" fillId="2" borderId="0" xfId="0" applyFill="1" applyAlignment="1">
      <alignment horizontal="left"/>
    </xf>
    <xf numFmtId="0" fontId="3" fillId="2" borderId="12" xfId="0" applyFont="1" applyFill="1" applyBorder="1" applyAlignment="1">
      <alignment horizontal="right"/>
    </xf>
    <xf numFmtId="0" fontId="3" fillId="2" borderId="20" xfId="0" applyFont="1" applyFill="1" applyBorder="1"/>
    <xf numFmtId="0" fontId="3" fillId="2" borderId="45" xfId="0" applyFont="1" applyFill="1" applyBorder="1"/>
    <xf numFmtId="0" fontId="3" fillId="2" borderId="36" xfId="0" applyFont="1" applyFill="1" applyBorder="1"/>
    <xf numFmtId="0" fontId="3" fillId="2" borderId="34" xfId="0" applyFont="1" applyFill="1" applyBorder="1"/>
    <xf numFmtId="0" fontId="3" fillId="2" borderId="37" xfId="0" applyFont="1" applyFill="1" applyBorder="1"/>
    <xf numFmtId="0" fontId="3" fillId="2" borderId="44" xfId="0" applyFont="1" applyFill="1" applyBorder="1"/>
    <xf numFmtId="0" fontId="3" fillId="0" borderId="15" xfId="0" applyFont="1" applyBorder="1"/>
    <xf numFmtId="0" fontId="3" fillId="2" borderId="36" xfId="0" applyFont="1" applyFill="1" applyBorder="1" applyAlignment="1">
      <alignment horizontal="right"/>
    </xf>
    <xf numFmtId="0" fontId="3" fillId="2" borderId="46" xfId="0" applyFont="1" applyFill="1" applyBorder="1"/>
    <xf numFmtId="0" fontId="3" fillId="0" borderId="9" xfId="0" applyFont="1" applyBorder="1"/>
    <xf numFmtId="0" fontId="3" fillId="0" borderId="44" xfId="0" applyFont="1" applyBorder="1" applyAlignment="1">
      <alignment horizontal="center"/>
    </xf>
    <xf numFmtId="164" fontId="4" fillId="0" borderId="45" xfId="0" applyNumberFormat="1" applyFont="1" applyBorder="1" applyAlignment="1">
      <alignment horizontal="center"/>
    </xf>
    <xf numFmtId="0" fontId="3" fillId="2" borderId="47" xfId="0" applyFont="1" applyFill="1" applyBorder="1"/>
    <xf numFmtId="0" fontId="3" fillId="0" borderId="48" xfId="0" applyFont="1" applyBorder="1"/>
    <xf numFmtId="0" fontId="3" fillId="2" borderId="48" xfId="0" applyFont="1" applyFill="1" applyBorder="1"/>
    <xf numFmtId="0" fontId="0" fillId="0" borderId="12" xfId="0" applyBorder="1"/>
    <xf numFmtId="0" fontId="0" fillId="0" borderId="10" xfId="0" applyBorder="1" applyAlignment="1">
      <alignment horizontal="center"/>
    </xf>
    <xf numFmtId="0" fontId="3" fillId="0" borderId="49" xfId="0" applyFont="1" applyBorder="1"/>
    <xf numFmtId="0" fontId="3" fillId="0" borderId="50" xfId="0" applyFont="1" applyBorder="1"/>
    <xf numFmtId="0" fontId="3" fillId="0" borderId="51" xfId="0" applyFont="1" applyBorder="1"/>
    <xf numFmtId="0" fontId="3" fillId="0" borderId="52" xfId="0" applyFont="1" applyBorder="1"/>
    <xf numFmtId="0" fontId="0" fillId="0" borderId="14" xfId="0" applyBorder="1"/>
    <xf numFmtId="0" fontId="0" fillId="0" borderId="46" xfId="0" applyBorder="1"/>
    <xf numFmtId="0" fontId="0" fillId="2" borderId="10" xfId="0" applyFill="1" applyBorder="1" applyAlignment="1">
      <alignment horizontal="center"/>
    </xf>
    <xf numFmtId="0" fontId="0" fillId="2" borderId="12" xfId="0" applyFill="1" applyBorder="1"/>
    <xf numFmtId="0" fontId="0" fillId="2" borderId="14" xfId="0" applyFill="1" applyBorder="1" applyAlignment="1">
      <alignment horizontal="center"/>
    </xf>
    <xf numFmtId="0" fontId="0" fillId="2" borderId="14" xfId="0" applyFill="1" applyBorder="1" applyAlignment="1">
      <alignment horizontal="right"/>
    </xf>
    <xf numFmtId="0" fontId="3" fillId="2" borderId="52" xfId="0" applyFont="1" applyFill="1" applyBorder="1"/>
    <xf numFmtId="0" fontId="0" fillId="0" borderId="49" xfId="0" applyBorder="1"/>
    <xf numFmtId="0" fontId="3" fillId="0" borderId="54" xfId="0" applyFont="1" applyBorder="1"/>
    <xf numFmtId="0" fontId="3" fillId="0" borderId="55" xfId="0" applyFont="1" applyBorder="1"/>
    <xf numFmtId="0" fontId="0" fillId="2" borderId="39" xfId="0" applyFill="1" applyBorder="1" applyAlignment="1">
      <alignment horizontal="center"/>
    </xf>
    <xf numFmtId="0" fontId="3" fillId="2" borderId="50" xfId="0" applyFont="1" applyFill="1" applyBorder="1"/>
    <xf numFmtId="0" fontId="3" fillId="2" borderId="49" xfId="0" applyFont="1" applyFill="1" applyBorder="1"/>
    <xf numFmtId="0" fontId="3" fillId="2" borderId="54" xfId="0" applyFont="1" applyFill="1" applyBorder="1"/>
    <xf numFmtId="0" fontId="3" fillId="2" borderId="55" xfId="0" applyFont="1" applyFill="1" applyBorder="1"/>
    <xf numFmtId="0" fontId="0" fillId="0" borderId="12" xfId="0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3" fillId="0" borderId="46" xfId="0" applyFont="1" applyBorder="1"/>
    <xf numFmtId="0" fontId="3" fillId="2" borderId="22" xfId="0" applyFont="1" applyFill="1" applyBorder="1"/>
    <xf numFmtId="0" fontId="3" fillId="0" borderId="20" xfId="0" applyFont="1" applyBorder="1"/>
    <xf numFmtId="0" fontId="3" fillId="0" borderId="35" xfId="0" applyFont="1" applyBorder="1"/>
    <xf numFmtId="0" fontId="0" fillId="0" borderId="5" xfId="0" applyBorder="1"/>
    <xf numFmtId="0" fontId="3" fillId="2" borderId="53" xfId="0" applyFont="1" applyFill="1" applyBorder="1"/>
    <xf numFmtId="0" fontId="3" fillId="2" borderId="56" xfId="0" applyFont="1" applyFill="1" applyBorder="1"/>
    <xf numFmtId="0" fontId="3" fillId="2" borderId="57" xfId="0" applyFont="1" applyFill="1" applyBorder="1"/>
    <xf numFmtId="164" fontId="4" fillId="0" borderId="53" xfId="0" applyNumberFormat="1" applyFont="1" applyBorder="1" applyAlignment="1">
      <alignment horizontal="center"/>
    </xf>
    <xf numFmtId="164" fontId="4" fillId="0" borderId="57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47" xfId="0" applyFont="1" applyBorder="1"/>
    <xf numFmtId="0" fontId="0" fillId="2" borderId="13" xfId="0" applyFill="1" applyBorder="1" applyAlignment="1">
      <alignment horizontal="right"/>
    </xf>
    <xf numFmtId="0" fontId="3" fillId="0" borderId="38" xfId="0" applyFont="1" applyBorder="1"/>
    <xf numFmtId="0" fontId="5" fillId="0" borderId="12" xfId="0" applyFont="1" applyBorder="1"/>
    <xf numFmtId="0" fontId="0" fillId="2" borderId="7" xfId="0" applyFill="1" applyBorder="1" applyAlignment="1">
      <alignment horizontal="right"/>
    </xf>
    <xf numFmtId="0" fontId="0" fillId="0" borderId="40" xfId="0" applyBorder="1" applyAlignment="1">
      <alignment horizontal="center"/>
    </xf>
    <xf numFmtId="0" fontId="0" fillId="0" borderId="8" xfId="0" applyBorder="1"/>
    <xf numFmtId="0" fontId="3" fillId="0" borderId="0" xfId="0" applyFont="1"/>
    <xf numFmtId="0" fontId="0" fillId="0" borderId="52" xfId="0" applyBorder="1" applyAlignment="1">
      <alignment horizontal="center"/>
    </xf>
    <xf numFmtId="0" fontId="3" fillId="0" borderId="53" xfId="0" applyFont="1" applyBorder="1"/>
    <xf numFmtId="0" fontId="6" fillId="0" borderId="5" xfId="0" applyFont="1" applyBorder="1"/>
    <xf numFmtId="0" fontId="0" fillId="0" borderId="7" xfId="0" applyBorder="1"/>
    <xf numFmtId="0" fontId="0" fillId="0" borderId="9" xfId="0" applyBorder="1"/>
    <xf numFmtId="0" fontId="0" fillId="0" borderId="35" xfId="0" applyBorder="1"/>
    <xf numFmtId="0" fontId="0" fillId="2" borderId="35" xfId="0" applyFill="1" applyBorder="1"/>
    <xf numFmtId="0" fontId="0" fillId="2" borderId="36" xfId="0" applyFill="1" applyBorder="1" applyAlignment="1">
      <alignment horizontal="right"/>
    </xf>
    <xf numFmtId="0" fontId="3" fillId="0" borderId="34" xfId="0" applyFont="1" applyBorder="1"/>
    <xf numFmtId="0" fontId="3" fillId="0" borderId="37" xfId="0" applyFont="1" applyBorder="1"/>
    <xf numFmtId="0" fontId="3" fillId="0" borderId="36" xfId="0" applyFont="1" applyBorder="1"/>
    <xf numFmtId="0" fontId="3" fillId="0" borderId="42" xfId="0" applyFont="1" applyBorder="1"/>
    <xf numFmtId="0" fontId="3" fillId="3" borderId="12" xfId="0" applyFont="1" applyFill="1" applyBorder="1"/>
    <xf numFmtId="0" fontId="3" fillId="0" borderId="32" xfId="0" applyFont="1" applyBorder="1" applyAlignment="1">
      <alignment horizontal="center"/>
    </xf>
    <xf numFmtId="164" fontId="4" fillId="0" borderId="33" xfId="0" applyNumberFormat="1" applyFont="1" applyBorder="1" applyAlignment="1">
      <alignment horizontal="center"/>
    </xf>
    <xf numFmtId="0" fontId="3" fillId="2" borderId="46" xfId="0" applyFont="1" applyFill="1" applyBorder="1" applyAlignment="1">
      <alignment horizontal="right"/>
    </xf>
    <xf numFmtId="0" fontId="3" fillId="2" borderId="43" xfId="0" applyFont="1" applyFill="1" applyBorder="1" applyAlignment="1">
      <alignment horizontal="right"/>
    </xf>
    <xf numFmtId="0" fontId="0" fillId="0" borderId="5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12" xfId="0" applyFont="1" applyBorder="1"/>
    <xf numFmtId="1" fontId="0" fillId="0" borderId="12" xfId="0" applyNumberFormat="1" applyBorder="1"/>
    <xf numFmtId="0" fontId="3" fillId="0" borderId="12" xfId="0" applyFont="1" applyBorder="1" applyAlignment="1">
      <alignment horizontal="center"/>
    </xf>
    <xf numFmtId="1" fontId="3" fillId="0" borderId="12" xfId="0" applyNumberFormat="1" applyFont="1" applyBorder="1"/>
    <xf numFmtId="164" fontId="4" fillId="0" borderId="12" xfId="0" applyNumberFormat="1" applyFont="1" applyBorder="1" applyAlignment="1">
      <alignment horizontal="center"/>
    </xf>
    <xf numFmtId="14" fontId="3" fillId="0" borderId="12" xfId="0" applyNumberFormat="1" applyFont="1" applyBorder="1"/>
    <xf numFmtId="1" fontId="3" fillId="2" borderId="12" xfId="0" applyNumberFormat="1" applyFont="1" applyFill="1" applyBorder="1"/>
    <xf numFmtId="0" fontId="3" fillId="4" borderId="12" xfId="0" applyFont="1" applyFill="1" applyBorder="1"/>
    <xf numFmtId="0" fontId="0" fillId="2" borderId="5" xfId="0" applyFill="1" applyBorder="1"/>
    <xf numFmtId="0" fontId="1" fillId="2" borderId="2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X471"/>
  <sheetViews>
    <sheetView workbookViewId="0">
      <selection activeCell="U21" sqref="U21"/>
    </sheetView>
  </sheetViews>
  <sheetFormatPr baseColWidth="10" defaultColWidth="12" defaultRowHeight="13" x14ac:dyDescent="0.15"/>
  <cols>
    <col min="1" max="1" width="26" customWidth="1"/>
    <col min="2" max="2" width="25.3984375" customWidth="1"/>
    <col min="3" max="5" width="13.3984375" customWidth="1"/>
    <col min="6" max="7" width="15.796875" customWidth="1"/>
    <col min="8" max="8" width="16.19921875" customWidth="1"/>
    <col min="9" max="9" width="3.19921875" hidden="1" customWidth="1"/>
    <col min="10" max="10" width="3.3984375" hidden="1" customWidth="1"/>
    <col min="11" max="11" width="6.59765625" style="35" customWidth="1"/>
    <col min="12" max="12" width="5.3984375" style="20" customWidth="1"/>
    <col min="13" max="14" width="3.796875" hidden="1" customWidth="1"/>
    <col min="15" max="15" width="3.59765625" hidden="1" customWidth="1"/>
    <col min="16" max="16" width="3.3984375" hidden="1" customWidth="1"/>
    <col min="17" max="17" width="3.796875" hidden="1" customWidth="1"/>
    <col min="18" max="18" width="6.3984375" hidden="1" customWidth="1"/>
  </cols>
  <sheetData>
    <row r="1" spans="1:24" ht="25" customHeight="1" thickBot="1" x14ac:dyDescent="0.35">
      <c r="A1" s="167" t="s">
        <v>201</v>
      </c>
      <c r="B1" s="168"/>
      <c r="C1" s="168"/>
      <c r="D1" s="168"/>
      <c r="E1" s="1"/>
      <c r="F1" s="1"/>
      <c r="G1" s="1"/>
      <c r="H1" s="1"/>
      <c r="I1" s="1"/>
      <c r="J1" s="1"/>
      <c r="K1" s="34"/>
    </row>
    <row r="2" spans="1:24" ht="25" customHeight="1" thickBot="1" x14ac:dyDescent="0.3">
      <c r="A2" s="16"/>
      <c r="C2" s="54"/>
      <c r="D2" s="95"/>
      <c r="E2" s="95"/>
      <c r="F2" s="158"/>
      <c r="G2" s="95"/>
      <c r="H2" s="95"/>
      <c r="I2" s="95"/>
      <c r="J2" s="95"/>
      <c r="K2" s="159"/>
      <c r="L2" s="154"/>
      <c r="S2" s="78"/>
      <c r="T2" s="78"/>
      <c r="U2" s="78"/>
      <c r="V2" s="78"/>
      <c r="W2" s="78"/>
      <c r="X2" s="68"/>
    </row>
    <row r="3" spans="1:24" ht="16" customHeight="1" x14ac:dyDescent="0.15">
      <c r="A3" s="17"/>
      <c r="B3" s="15"/>
      <c r="C3" s="150" t="s">
        <v>202</v>
      </c>
      <c r="D3" s="160"/>
      <c r="E3" s="160"/>
      <c r="F3" s="160"/>
      <c r="G3" s="160"/>
      <c r="H3" s="160"/>
      <c r="I3" s="8"/>
      <c r="J3" s="8" t="s">
        <v>7</v>
      </c>
      <c r="K3" s="161"/>
      <c r="L3" s="155"/>
      <c r="O3" t="s">
        <v>9</v>
      </c>
      <c r="S3" s="25"/>
      <c r="T3" s="78"/>
      <c r="U3" s="78"/>
      <c r="V3" s="78"/>
      <c r="W3" s="25"/>
    </row>
    <row r="4" spans="1:24" ht="16" customHeight="1" thickBot="1" x14ac:dyDescent="0.2">
      <c r="A4" s="7" t="s">
        <v>10</v>
      </c>
      <c r="B4" s="14" t="s">
        <v>11</v>
      </c>
      <c r="C4" s="151"/>
      <c r="D4" s="162"/>
      <c r="E4" s="162"/>
      <c r="F4" s="162"/>
      <c r="G4" s="162"/>
      <c r="H4" s="162"/>
      <c r="I4" s="162"/>
      <c r="J4" s="163"/>
      <c r="K4" s="161"/>
      <c r="L4" s="155"/>
      <c r="S4" s="25"/>
      <c r="T4" s="25"/>
      <c r="U4" s="25"/>
      <c r="V4" s="25"/>
      <c r="W4" s="25"/>
    </row>
    <row r="5" spans="1:24" s="25" customFormat="1" ht="13" customHeight="1" thickBot="1" x14ac:dyDescent="0.2">
      <c r="A5" s="95" t="s">
        <v>130</v>
      </c>
      <c r="B5" s="104" t="s">
        <v>125</v>
      </c>
      <c r="C5" s="87" t="s">
        <v>193</v>
      </c>
      <c r="D5" s="28"/>
      <c r="E5" s="28"/>
      <c r="F5" s="28"/>
      <c r="G5" s="28"/>
      <c r="H5" s="28"/>
      <c r="I5" s="28"/>
      <c r="J5" s="28"/>
      <c r="K5" s="164"/>
      <c r="L5" s="156"/>
      <c r="M5" s="25">
        <f t="shared" ref="M5:M38" si="0">IF(COUNT(C5:J5)&gt;0,SMALL(C5:J5,1),21)</f>
        <v>21</v>
      </c>
      <c r="N5" s="25">
        <f t="shared" ref="N5:N38" si="1">IF(COUNT(C5:J5)&gt;1,SMALL(C5:J5,2),21)</f>
        <v>21</v>
      </c>
      <c r="O5" s="25">
        <f t="shared" ref="O5:O38" si="2">IF(COUNT(C5:J5)&gt;2,SMALL(C5:J5,3),21)</f>
        <v>21</v>
      </c>
      <c r="P5" s="25">
        <f t="shared" ref="P5:P38" si="3">IF(COUNT(C5:J5)&gt;3,SMALL(C5:J5,4),21)</f>
        <v>21</v>
      </c>
      <c r="Q5" s="25">
        <f t="shared" ref="Q5:Q38" si="4">IF(COUNT(C5:J5)&gt;4,SMALL(C5:J5,5),21)</f>
        <v>21</v>
      </c>
      <c r="R5">
        <f t="shared" ref="R5:R38" si="5">21*5-M5-N5-O5-P5-Q5-((5-COUNT(M5:Q5))*21)</f>
        <v>0</v>
      </c>
      <c r="S5"/>
      <c r="T5"/>
      <c r="U5"/>
      <c r="W5"/>
    </row>
    <row r="6" spans="1:24" s="25" customFormat="1" ht="13" customHeight="1" thickBot="1" x14ac:dyDescent="0.2">
      <c r="A6" s="8" t="s">
        <v>129</v>
      </c>
      <c r="B6" s="28" t="s">
        <v>117</v>
      </c>
      <c r="C6" s="87" t="s">
        <v>193</v>
      </c>
      <c r="D6" s="28"/>
      <c r="E6" s="28"/>
      <c r="F6" s="28"/>
      <c r="G6" s="28"/>
      <c r="H6" s="28"/>
      <c r="I6" s="28"/>
      <c r="J6" s="28"/>
      <c r="K6" s="164"/>
      <c r="L6" s="156"/>
      <c r="M6" s="25">
        <f t="shared" si="0"/>
        <v>21</v>
      </c>
      <c r="N6" s="25">
        <f t="shared" si="1"/>
        <v>21</v>
      </c>
      <c r="O6" s="25">
        <f t="shared" si="2"/>
        <v>21</v>
      </c>
      <c r="P6" s="25">
        <f t="shared" si="3"/>
        <v>21</v>
      </c>
      <c r="Q6" s="25">
        <f t="shared" si="4"/>
        <v>21</v>
      </c>
      <c r="R6">
        <f t="shared" si="5"/>
        <v>0</v>
      </c>
      <c r="S6"/>
      <c r="T6"/>
      <c r="U6"/>
      <c r="W6"/>
    </row>
    <row r="7" spans="1:24" s="25" customFormat="1" ht="13" customHeight="1" x14ac:dyDescent="0.15">
      <c r="A7" s="8" t="s">
        <v>140</v>
      </c>
      <c r="B7" s="28" t="s">
        <v>21</v>
      </c>
      <c r="C7" s="87" t="s">
        <v>193</v>
      </c>
      <c r="D7" s="28"/>
      <c r="E7" s="28"/>
      <c r="F7" s="28"/>
      <c r="G7" s="28"/>
      <c r="H7" s="28"/>
      <c r="I7" s="28"/>
      <c r="J7" s="28"/>
      <c r="K7" s="164"/>
      <c r="L7" s="156"/>
      <c r="M7" s="25">
        <f t="shared" si="0"/>
        <v>21</v>
      </c>
      <c r="N7" s="25">
        <f t="shared" si="1"/>
        <v>21</v>
      </c>
      <c r="O7" s="25">
        <f t="shared" si="2"/>
        <v>21</v>
      </c>
      <c r="P7" s="25">
        <f t="shared" si="3"/>
        <v>21</v>
      </c>
      <c r="Q7" s="25">
        <f t="shared" si="4"/>
        <v>21</v>
      </c>
      <c r="R7">
        <f t="shared" si="5"/>
        <v>0</v>
      </c>
      <c r="S7"/>
      <c r="T7"/>
      <c r="U7"/>
      <c r="W7"/>
    </row>
    <row r="8" spans="1:24" ht="13" customHeight="1" x14ac:dyDescent="0.15">
      <c r="A8" s="27"/>
      <c r="B8" s="28"/>
      <c r="C8" s="32"/>
      <c r="D8" s="28"/>
      <c r="E8" s="28"/>
      <c r="F8" s="28"/>
      <c r="G8" s="28"/>
      <c r="H8" s="28"/>
      <c r="I8" s="28"/>
      <c r="J8" s="28"/>
      <c r="K8" s="164"/>
      <c r="L8" s="156"/>
      <c r="M8" s="25">
        <f t="shared" si="0"/>
        <v>21</v>
      </c>
      <c r="N8" s="25">
        <f t="shared" si="1"/>
        <v>21</v>
      </c>
      <c r="O8" s="25">
        <f t="shared" si="2"/>
        <v>21</v>
      </c>
      <c r="P8" s="25">
        <f t="shared" si="3"/>
        <v>21</v>
      </c>
      <c r="Q8" s="25">
        <f t="shared" si="4"/>
        <v>21</v>
      </c>
      <c r="R8">
        <f t="shared" si="5"/>
        <v>0</v>
      </c>
      <c r="V8" s="25"/>
    </row>
    <row r="9" spans="1:24" ht="13" customHeight="1" x14ac:dyDescent="0.15">
      <c r="A9" s="8" t="s">
        <v>112</v>
      </c>
      <c r="B9" s="28" t="s">
        <v>27</v>
      </c>
      <c r="C9" s="32" t="s">
        <v>194</v>
      </c>
      <c r="D9" s="28"/>
      <c r="E9" s="28"/>
      <c r="F9" s="28"/>
      <c r="G9" s="28"/>
      <c r="H9" s="28"/>
      <c r="I9" s="28"/>
      <c r="J9" s="28"/>
      <c r="K9" s="165"/>
      <c r="L9" s="156"/>
      <c r="M9" s="25">
        <f t="shared" si="0"/>
        <v>21</v>
      </c>
      <c r="N9" s="25">
        <f t="shared" si="1"/>
        <v>21</v>
      </c>
      <c r="O9" s="25">
        <f t="shared" si="2"/>
        <v>21</v>
      </c>
      <c r="P9" s="25">
        <f t="shared" si="3"/>
        <v>21</v>
      </c>
      <c r="Q9" s="25">
        <f t="shared" si="4"/>
        <v>21</v>
      </c>
      <c r="R9">
        <f t="shared" si="5"/>
        <v>0</v>
      </c>
      <c r="V9" s="25"/>
    </row>
    <row r="10" spans="1:24" ht="13" customHeight="1" x14ac:dyDescent="0.15">
      <c r="A10" s="8" t="s">
        <v>122</v>
      </c>
      <c r="B10" s="28" t="s">
        <v>19</v>
      </c>
      <c r="C10" s="32" t="s">
        <v>194</v>
      </c>
      <c r="D10" s="28"/>
      <c r="E10" s="28"/>
      <c r="F10" s="28"/>
      <c r="G10" s="28"/>
      <c r="H10" s="28"/>
      <c r="I10" s="28"/>
      <c r="J10" s="28"/>
      <c r="K10" s="165"/>
      <c r="L10" s="156"/>
      <c r="M10" s="25">
        <f t="shared" si="0"/>
        <v>21</v>
      </c>
      <c r="N10" s="25">
        <f t="shared" si="1"/>
        <v>21</v>
      </c>
      <c r="O10" s="25">
        <f t="shared" si="2"/>
        <v>21</v>
      </c>
      <c r="P10" s="25">
        <f t="shared" si="3"/>
        <v>21</v>
      </c>
      <c r="Q10" s="25">
        <f t="shared" si="4"/>
        <v>21</v>
      </c>
      <c r="R10">
        <f t="shared" si="5"/>
        <v>0</v>
      </c>
      <c r="V10" s="25"/>
    </row>
    <row r="11" spans="1:24" ht="13" customHeight="1" x14ac:dyDescent="0.15">
      <c r="A11" s="8" t="s">
        <v>116</v>
      </c>
      <c r="B11" s="28" t="s">
        <v>117</v>
      </c>
      <c r="C11" s="32" t="s">
        <v>194</v>
      </c>
      <c r="D11" s="28"/>
      <c r="E11" s="28"/>
      <c r="F11" s="28"/>
      <c r="G11" s="28"/>
      <c r="H11" s="28"/>
      <c r="I11" s="28"/>
      <c r="J11" s="28"/>
      <c r="K11" s="165"/>
      <c r="L11" s="156"/>
      <c r="M11" s="25">
        <f t="shared" si="0"/>
        <v>21</v>
      </c>
      <c r="N11" s="25">
        <f t="shared" si="1"/>
        <v>21</v>
      </c>
      <c r="O11" s="25">
        <f t="shared" si="2"/>
        <v>21</v>
      </c>
      <c r="P11" s="25">
        <f t="shared" si="3"/>
        <v>21</v>
      </c>
      <c r="Q11" s="25">
        <f t="shared" si="4"/>
        <v>21</v>
      </c>
      <c r="R11">
        <f t="shared" si="5"/>
        <v>0</v>
      </c>
      <c r="V11" s="25"/>
    </row>
    <row r="12" spans="1:24" ht="13" customHeight="1" thickBot="1" x14ac:dyDescent="0.2">
      <c r="A12" s="27"/>
      <c r="B12" s="28"/>
      <c r="C12" s="32"/>
      <c r="D12" s="28"/>
      <c r="E12" s="28"/>
      <c r="F12" s="28"/>
      <c r="G12" s="28"/>
      <c r="H12" s="28"/>
      <c r="I12" s="28"/>
      <c r="J12" s="28"/>
      <c r="K12" s="164"/>
      <c r="L12" s="156"/>
      <c r="M12" s="25">
        <f t="shared" si="0"/>
        <v>21</v>
      </c>
      <c r="N12" s="25">
        <f t="shared" si="1"/>
        <v>21</v>
      </c>
      <c r="O12" s="25">
        <f t="shared" si="2"/>
        <v>21</v>
      </c>
      <c r="P12" s="25">
        <f t="shared" si="3"/>
        <v>21</v>
      </c>
      <c r="Q12" s="25">
        <f t="shared" si="4"/>
        <v>21</v>
      </c>
      <c r="R12">
        <f t="shared" si="5"/>
        <v>0</v>
      </c>
      <c r="V12" s="25"/>
    </row>
    <row r="13" spans="1:24" ht="13" customHeight="1" x14ac:dyDescent="0.15">
      <c r="A13" s="121" t="s">
        <v>108</v>
      </c>
      <c r="B13" s="70" t="s">
        <v>36</v>
      </c>
      <c r="C13" s="4" t="s">
        <v>195</v>
      </c>
      <c r="D13" s="8"/>
      <c r="E13" s="8"/>
      <c r="F13" s="8"/>
      <c r="G13" s="8"/>
      <c r="H13" s="8"/>
      <c r="I13" s="8"/>
      <c r="J13" s="8"/>
      <c r="K13" s="28"/>
      <c r="L13" s="156"/>
      <c r="M13" s="25">
        <f t="shared" si="0"/>
        <v>21</v>
      </c>
      <c r="N13" s="25">
        <f t="shared" si="1"/>
        <v>21</v>
      </c>
      <c r="O13" s="25">
        <f t="shared" si="2"/>
        <v>21</v>
      </c>
      <c r="P13" s="25">
        <f t="shared" si="3"/>
        <v>21</v>
      </c>
      <c r="Q13" s="25">
        <f t="shared" si="4"/>
        <v>21</v>
      </c>
      <c r="R13">
        <f t="shared" si="5"/>
        <v>0</v>
      </c>
      <c r="V13" s="25"/>
    </row>
    <row r="14" spans="1:24" ht="13" customHeight="1" x14ac:dyDescent="0.15">
      <c r="A14" s="2" t="s">
        <v>107</v>
      </c>
      <c r="B14" s="21" t="s">
        <v>17</v>
      </c>
      <c r="C14" s="4" t="s">
        <v>195</v>
      </c>
      <c r="D14" s="28"/>
      <c r="E14" s="28"/>
      <c r="F14" s="28"/>
      <c r="G14" s="28"/>
      <c r="H14" s="28"/>
      <c r="I14" s="28"/>
      <c r="J14" s="28"/>
      <c r="K14" s="28"/>
      <c r="L14" s="156"/>
      <c r="M14" s="25">
        <f t="shared" si="0"/>
        <v>21</v>
      </c>
      <c r="N14" s="25">
        <f t="shared" si="1"/>
        <v>21</v>
      </c>
      <c r="O14" s="25">
        <f t="shared" si="2"/>
        <v>21</v>
      </c>
      <c r="P14" s="25">
        <f t="shared" si="3"/>
        <v>21</v>
      </c>
      <c r="Q14" s="25">
        <f t="shared" si="4"/>
        <v>21</v>
      </c>
      <c r="R14">
        <f t="shared" si="5"/>
        <v>0</v>
      </c>
      <c r="V14" s="25"/>
    </row>
    <row r="15" spans="1:24" ht="13" customHeight="1" x14ac:dyDescent="0.15">
      <c r="A15" s="8" t="s">
        <v>109</v>
      </c>
      <c r="B15" s="28" t="s">
        <v>21</v>
      </c>
      <c r="C15" s="4" t="s">
        <v>195</v>
      </c>
      <c r="D15" s="28"/>
      <c r="E15" s="28"/>
      <c r="F15" s="28"/>
      <c r="G15" s="28"/>
      <c r="H15" s="28"/>
      <c r="I15" s="28"/>
      <c r="J15" s="28"/>
      <c r="K15" s="28"/>
      <c r="L15" s="156"/>
      <c r="M15" s="25">
        <f t="shared" si="0"/>
        <v>21</v>
      </c>
      <c r="N15" s="25">
        <f t="shared" si="1"/>
        <v>21</v>
      </c>
      <c r="O15" s="25">
        <f t="shared" si="2"/>
        <v>21</v>
      </c>
      <c r="P15" s="25">
        <f t="shared" si="3"/>
        <v>21</v>
      </c>
      <c r="Q15" s="25">
        <f t="shared" si="4"/>
        <v>21</v>
      </c>
      <c r="R15">
        <f t="shared" si="5"/>
        <v>0</v>
      </c>
      <c r="V15" s="25"/>
    </row>
    <row r="16" spans="1:24" ht="13" customHeight="1" thickBot="1" x14ac:dyDescent="0.2">
      <c r="A16" s="27"/>
      <c r="B16" s="28"/>
      <c r="C16" s="32"/>
      <c r="D16" s="28"/>
      <c r="E16" s="28"/>
      <c r="F16" s="28"/>
      <c r="G16" s="28"/>
      <c r="H16" s="28"/>
      <c r="I16" s="28"/>
      <c r="J16" s="28"/>
      <c r="K16" s="164"/>
      <c r="L16" s="156"/>
      <c r="M16" s="25">
        <f t="shared" si="0"/>
        <v>21</v>
      </c>
      <c r="N16" s="25">
        <f t="shared" si="1"/>
        <v>21</v>
      </c>
      <c r="O16" s="25">
        <f t="shared" si="2"/>
        <v>21</v>
      </c>
      <c r="P16" s="25">
        <f t="shared" si="3"/>
        <v>21</v>
      </c>
      <c r="Q16" s="25">
        <f t="shared" si="4"/>
        <v>21</v>
      </c>
      <c r="R16">
        <f t="shared" si="5"/>
        <v>0</v>
      </c>
      <c r="V16" s="25"/>
    </row>
    <row r="17" spans="1:22" ht="13" customHeight="1" x14ac:dyDescent="0.15">
      <c r="A17" s="142" t="s">
        <v>100</v>
      </c>
      <c r="B17" s="143" t="s">
        <v>77</v>
      </c>
      <c r="C17" s="32" t="s">
        <v>196</v>
      </c>
      <c r="D17" s="28"/>
      <c r="E17" s="28"/>
      <c r="F17" s="28"/>
      <c r="G17" s="28"/>
      <c r="H17" s="28"/>
      <c r="I17" s="28"/>
      <c r="J17" s="28"/>
      <c r="K17" s="164"/>
      <c r="L17" s="156"/>
      <c r="M17" s="25">
        <f t="shared" si="0"/>
        <v>21</v>
      </c>
      <c r="N17" s="25">
        <f t="shared" si="1"/>
        <v>21</v>
      </c>
      <c r="O17" s="25">
        <f t="shared" si="2"/>
        <v>21</v>
      </c>
      <c r="P17" s="25">
        <f t="shared" si="3"/>
        <v>21</v>
      </c>
      <c r="Q17" s="25">
        <f t="shared" si="4"/>
        <v>21</v>
      </c>
      <c r="R17">
        <f t="shared" si="5"/>
        <v>0</v>
      </c>
      <c r="V17" s="25"/>
    </row>
    <row r="18" spans="1:22" ht="13" customHeight="1" x14ac:dyDescent="0.15">
      <c r="A18" s="2" t="s">
        <v>82</v>
      </c>
      <c r="B18" s="21" t="s">
        <v>83</v>
      </c>
      <c r="C18" s="32" t="s">
        <v>196</v>
      </c>
      <c r="D18" s="28"/>
      <c r="E18" s="28"/>
      <c r="F18" s="28"/>
      <c r="G18" s="28"/>
      <c r="H18" s="28"/>
      <c r="I18" s="28"/>
      <c r="J18" s="28"/>
      <c r="K18" s="164"/>
      <c r="L18" s="156"/>
      <c r="M18" s="25">
        <f t="shared" si="0"/>
        <v>21</v>
      </c>
      <c r="N18" s="25">
        <f t="shared" si="1"/>
        <v>21</v>
      </c>
      <c r="O18" s="25">
        <f t="shared" si="2"/>
        <v>21</v>
      </c>
      <c r="P18" s="25">
        <f t="shared" si="3"/>
        <v>21</v>
      </c>
      <c r="Q18" s="25">
        <f t="shared" si="4"/>
        <v>21</v>
      </c>
      <c r="R18">
        <f t="shared" si="5"/>
        <v>0</v>
      </c>
      <c r="V18" s="25"/>
    </row>
    <row r="19" spans="1:22" ht="13" customHeight="1" x14ac:dyDescent="0.15">
      <c r="A19" s="2" t="s">
        <v>84</v>
      </c>
      <c r="B19" s="21" t="s">
        <v>36</v>
      </c>
      <c r="C19" s="32" t="s">
        <v>196</v>
      </c>
      <c r="D19" s="28"/>
      <c r="E19" s="28"/>
      <c r="F19" s="28"/>
      <c r="G19" s="28"/>
      <c r="H19" s="28"/>
      <c r="I19" s="28"/>
      <c r="J19" s="28"/>
      <c r="K19" s="164"/>
      <c r="L19" s="156"/>
      <c r="M19" s="25">
        <f t="shared" si="0"/>
        <v>21</v>
      </c>
      <c r="N19" s="25">
        <f t="shared" si="1"/>
        <v>21</v>
      </c>
      <c r="O19" s="25">
        <f t="shared" si="2"/>
        <v>21</v>
      </c>
      <c r="P19" s="25">
        <f t="shared" si="3"/>
        <v>21</v>
      </c>
      <c r="Q19" s="25">
        <f t="shared" si="4"/>
        <v>21</v>
      </c>
      <c r="R19">
        <f t="shared" si="5"/>
        <v>0</v>
      </c>
      <c r="V19" s="25"/>
    </row>
    <row r="20" spans="1:22" ht="13" customHeight="1" x14ac:dyDescent="0.15">
      <c r="A20" s="27"/>
      <c r="B20" s="28"/>
      <c r="C20" s="32"/>
      <c r="D20" s="28"/>
      <c r="E20" s="28"/>
      <c r="F20" s="28"/>
      <c r="G20" s="28"/>
      <c r="H20" s="28"/>
      <c r="I20" s="28"/>
      <c r="J20" s="28"/>
      <c r="K20" s="164"/>
      <c r="L20" s="156"/>
      <c r="M20" s="25">
        <f t="shared" si="0"/>
        <v>21</v>
      </c>
      <c r="N20" s="25">
        <f t="shared" si="1"/>
        <v>21</v>
      </c>
      <c r="O20" s="25">
        <f t="shared" si="2"/>
        <v>21</v>
      </c>
      <c r="P20" s="25">
        <f t="shared" si="3"/>
        <v>21</v>
      </c>
      <c r="Q20" s="25">
        <f t="shared" si="4"/>
        <v>21</v>
      </c>
      <c r="R20">
        <f t="shared" si="5"/>
        <v>0</v>
      </c>
      <c r="V20" s="25"/>
    </row>
    <row r="21" spans="1:22" ht="13" customHeight="1" x14ac:dyDescent="0.15">
      <c r="A21" s="6" t="s">
        <v>79</v>
      </c>
      <c r="B21" s="21" t="s">
        <v>36</v>
      </c>
      <c r="C21" s="4" t="s">
        <v>197</v>
      </c>
      <c r="D21" s="8"/>
      <c r="E21" s="28"/>
      <c r="F21" s="28"/>
      <c r="G21" s="28"/>
      <c r="H21" s="28"/>
      <c r="I21" s="28"/>
      <c r="J21" s="28"/>
      <c r="K21" s="164"/>
      <c r="L21" s="156"/>
      <c r="M21" s="25">
        <f t="shared" si="0"/>
        <v>21</v>
      </c>
      <c r="N21" s="25">
        <f t="shared" si="1"/>
        <v>21</v>
      </c>
      <c r="O21" s="25">
        <f t="shared" si="2"/>
        <v>21</v>
      </c>
      <c r="P21" s="25">
        <f t="shared" si="3"/>
        <v>21</v>
      </c>
      <c r="Q21" s="25">
        <f t="shared" si="4"/>
        <v>21</v>
      </c>
      <c r="R21">
        <f t="shared" si="5"/>
        <v>0</v>
      </c>
      <c r="V21" s="25"/>
    </row>
    <row r="22" spans="1:22" ht="13" customHeight="1" x14ac:dyDescent="0.15">
      <c r="A22" s="6" t="s">
        <v>80</v>
      </c>
      <c r="B22" s="21" t="s">
        <v>15</v>
      </c>
      <c r="C22" s="4" t="s">
        <v>197</v>
      </c>
      <c r="D22" s="28"/>
      <c r="E22" s="28"/>
      <c r="F22" s="28"/>
      <c r="G22" s="28"/>
      <c r="H22" s="28"/>
      <c r="I22" s="28"/>
      <c r="J22" s="28"/>
      <c r="K22" s="164"/>
      <c r="L22" s="156"/>
      <c r="M22" s="25">
        <f t="shared" si="0"/>
        <v>21</v>
      </c>
      <c r="N22" s="25">
        <f t="shared" si="1"/>
        <v>21</v>
      </c>
      <c r="O22" s="25">
        <f t="shared" si="2"/>
        <v>21</v>
      </c>
      <c r="P22" s="25">
        <f t="shared" si="3"/>
        <v>21</v>
      </c>
      <c r="Q22" s="25">
        <f t="shared" si="4"/>
        <v>21</v>
      </c>
      <c r="R22">
        <f t="shared" si="5"/>
        <v>0</v>
      </c>
      <c r="V22" s="25"/>
    </row>
    <row r="23" spans="1:22" ht="13" customHeight="1" thickBot="1" x14ac:dyDescent="0.2">
      <c r="A23" s="120" t="s">
        <v>131</v>
      </c>
      <c r="B23" s="48"/>
      <c r="C23" s="4" t="s">
        <v>197</v>
      </c>
      <c r="D23" s="28"/>
      <c r="E23" s="28"/>
      <c r="F23" s="28"/>
      <c r="G23" s="28"/>
      <c r="H23" s="28"/>
      <c r="I23" s="28"/>
      <c r="J23" s="28"/>
      <c r="K23" s="164"/>
      <c r="L23" s="156"/>
      <c r="M23" s="25">
        <f t="shared" si="0"/>
        <v>21</v>
      </c>
      <c r="N23" s="25">
        <f t="shared" si="1"/>
        <v>21</v>
      </c>
      <c r="O23" s="25">
        <f t="shared" si="2"/>
        <v>21</v>
      </c>
      <c r="P23" s="25">
        <f t="shared" si="3"/>
        <v>21</v>
      </c>
      <c r="Q23" s="25">
        <f t="shared" si="4"/>
        <v>21</v>
      </c>
      <c r="R23">
        <f t="shared" si="5"/>
        <v>0</v>
      </c>
      <c r="V23" s="25"/>
    </row>
    <row r="24" spans="1:22" ht="13" customHeight="1" x14ac:dyDescent="0.15">
      <c r="A24" s="28"/>
      <c r="B24" s="28"/>
      <c r="C24" s="152"/>
      <c r="D24" s="28"/>
      <c r="E24" s="28"/>
      <c r="F24" s="28"/>
      <c r="G24" s="28"/>
      <c r="H24" s="28"/>
      <c r="I24" s="28"/>
      <c r="J24" s="28"/>
      <c r="K24" s="164"/>
      <c r="L24" s="156"/>
      <c r="M24" s="25">
        <f t="shared" si="0"/>
        <v>21</v>
      </c>
      <c r="N24" s="25">
        <f t="shared" si="1"/>
        <v>21</v>
      </c>
      <c r="O24" s="25">
        <f t="shared" si="2"/>
        <v>21</v>
      </c>
      <c r="P24" s="25">
        <f t="shared" si="3"/>
        <v>21</v>
      </c>
      <c r="Q24" s="25">
        <f t="shared" si="4"/>
        <v>21</v>
      </c>
      <c r="R24">
        <f t="shared" si="5"/>
        <v>0</v>
      </c>
      <c r="V24" s="25"/>
    </row>
    <row r="25" spans="1:22" s="25" customFormat="1" ht="13" customHeight="1" x14ac:dyDescent="0.15">
      <c r="A25" s="6" t="s">
        <v>66</v>
      </c>
      <c r="B25" s="21" t="s">
        <v>19</v>
      </c>
      <c r="C25" s="152" t="s">
        <v>198</v>
      </c>
      <c r="D25" s="28"/>
      <c r="E25" s="28"/>
      <c r="F25" s="28"/>
      <c r="G25" s="28"/>
      <c r="H25" s="28"/>
      <c r="I25" s="28"/>
      <c r="J25" s="28"/>
      <c r="K25" s="164"/>
      <c r="L25" s="156"/>
      <c r="M25" s="25">
        <f t="shared" si="0"/>
        <v>21</v>
      </c>
      <c r="N25" s="25">
        <f t="shared" si="1"/>
        <v>21</v>
      </c>
      <c r="O25" s="25">
        <f t="shared" si="2"/>
        <v>21</v>
      </c>
      <c r="P25" s="25">
        <f t="shared" si="3"/>
        <v>21</v>
      </c>
      <c r="Q25" s="25">
        <f t="shared" si="4"/>
        <v>21</v>
      </c>
      <c r="R25">
        <f t="shared" si="5"/>
        <v>0</v>
      </c>
      <c r="S25"/>
      <c r="T25"/>
      <c r="U25"/>
    </row>
    <row r="26" spans="1:22" ht="13" customHeight="1" x14ac:dyDescent="0.15">
      <c r="A26" s="10" t="s">
        <v>67</v>
      </c>
      <c r="B26" s="28" t="s">
        <v>68</v>
      </c>
      <c r="C26" s="152" t="s">
        <v>198</v>
      </c>
      <c r="D26" s="28"/>
      <c r="E26" s="28"/>
      <c r="F26" s="28"/>
      <c r="G26" s="28"/>
      <c r="H26" s="28"/>
      <c r="I26" s="28"/>
      <c r="J26" s="28"/>
      <c r="K26" s="164"/>
      <c r="L26" s="156"/>
      <c r="M26" s="25">
        <f t="shared" si="0"/>
        <v>21</v>
      </c>
      <c r="N26" s="25">
        <f t="shared" si="1"/>
        <v>21</v>
      </c>
      <c r="O26" s="25">
        <f t="shared" si="2"/>
        <v>21</v>
      </c>
      <c r="P26" s="25">
        <f t="shared" si="3"/>
        <v>21</v>
      </c>
      <c r="Q26" s="25">
        <f t="shared" si="4"/>
        <v>21</v>
      </c>
      <c r="R26">
        <f t="shared" si="5"/>
        <v>0</v>
      </c>
      <c r="V26" s="25"/>
    </row>
    <row r="27" spans="1:22" ht="13" customHeight="1" x14ac:dyDescent="0.15">
      <c r="A27" s="10" t="s">
        <v>76</v>
      </c>
      <c r="B27" s="28" t="s">
        <v>77</v>
      </c>
      <c r="C27" s="152" t="s">
        <v>198</v>
      </c>
      <c r="D27" s="28"/>
      <c r="E27" s="28"/>
      <c r="F27" s="28"/>
      <c r="G27" s="28"/>
      <c r="H27" s="28"/>
      <c r="I27" s="28"/>
      <c r="J27" s="28"/>
      <c r="K27" s="164"/>
      <c r="L27" s="156"/>
      <c r="M27" s="25">
        <f t="shared" si="0"/>
        <v>21</v>
      </c>
      <c r="N27" s="25">
        <f t="shared" si="1"/>
        <v>21</v>
      </c>
      <c r="O27" s="25">
        <f t="shared" si="2"/>
        <v>21</v>
      </c>
      <c r="P27" s="25">
        <f t="shared" si="3"/>
        <v>21</v>
      </c>
      <c r="Q27" s="25">
        <f t="shared" si="4"/>
        <v>21</v>
      </c>
      <c r="R27">
        <f t="shared" si="5"/>
        <v>0</v>
      </c>
      <c r="V27" s="25"/>
    </row>
    <row r="28" spans="1:22" ht="13" customHeight="1" x14ac:dyDescent="0.15">
      <c r="A28" s="27"/>
      <c r="B28" s="28"/>
      <c r="C28" s="32"/>
      <c r="D28" s="28"/>
      <c r="E28" s="28"/>
      <c r="F28" s="28"/>
      <c r="G28" s="28"/>
      <c r="H28" s="28"/>
      <c r="I28" s="28"/>
      <c r="J28" s="28"/>
      <c r="K28" s="164"/>
      <c r="L28" s="156"/>
      <c r="M28" s="25">
        <f t="shared" si="0"/>
        <v>21</v>
      </c>
      <c r="N28" s="25">
        <f t="shared" si="1"/>
        <v>21</v>
      </c>
      <c r="O28" s="25">
        <f t="shared" si="2"/>
        <v>21</v>
      </c>
      <c r="P28" s="25">
        <f t="shared" si="3"/>
        <v>21</v>
      </c>
      <c r="Q28" s="25">
        <f t="shared" si="4"/>
        <v>21</v>
      </c>
      <c r="R28">
        <f t="shared" si="5"/>
        <v>0</v>
      </c>
      <c r="V28" s="25"/>
    </row>
    <row r="29" spans="1:22" ht="13" customHeight="1" x14ac:dyDescent="0.15">
      <c r="A29" s="122" t="s">
        <v>59</v>
      </c>
      <c r="B29" s="122" t="s">
        <v>52</v>
      </c>
      <c r="C29" s="32" t="s">
        <v>199</v>
      </c>
      <c r="D29" s="28"/>
      <c r="E29" s="28"/>
      <c r="F29" s="28"/>
      <c r="G29" s="28"/>
      <c r="H29" s="28"/>
      <c r="I29" s="28"/>
      <c r="J29" s="28"/>
      <c r="K29" s="164"/>
      <c r="L29" s="156"/>
      <c r="M29" s="25">
        <f t="shared" si="0"/>
        <v>21</v>
      </c>
      <c r="N29" s="25">
        <f t="shared" si="1"/>
        <v>21</v>
      </c>
      <c r="O29" s="25">
        <f t="shared" si="2"/>
        <v>21</v>
      </c>
      <c r="P29" s="25">
        <f t="shared" si="3"/>
        <v>21</v>
      </c>
      <c r="Q29" s="25">
        <f t="shared" si="4"/>
        <v>21</v>
      </c>
      <c r="R29">
        <f t="shared" si="5"/>
        <v>0</v>
      </c>
      <c r="V29" s="25"/>
    </row>
    <row r="30" spans="1:22" ht="13" customHeight="1" x14ac:dyDescent="0.15">
      <c r="A30" s="95" t="s">
        <v>58</v>
      </c>
      <c r="B30" s="95" t="s">
        <v>52</v>
      </c>
      <c r="C30" s="32" t="s">
        <v>199</v>
      </c>
      <c r="D30" s="28"/>
      <c r="E30" s="28"/>
      <c r="F30" s="28"/>
      <c r="G30" s="28"/>
      <c r="H30" s="28"/>
      <c r="I30" s="28"/>
      <c r="J30" s="28"/>
      <c r="K30" s="164"/>
      <c r="L30" s="156"/>
      <c r="M30" s="25">
        <f t="shared" si="0"/>
        <v>21</v>
      </c>
      <c r="N30" s="25">
        <f t="shared" si="1"/>
        <v>21</v>
      </c>
      <c r="O30" s="25">
        <f t="shared" si="2"/>
        <v>21</v>
      </c>
      <c r="P30" s="25">
        <f t="shared" si="3"/>
        <v>21</v>
      </c>
      <c r="Q30" s="25">
        <f t="shared" si="4"/>
        <v>21</v>
      </c>
      <c r="R30">
        <f t="shared" si="5"/>
        <v>0</v>
      </c>
      <c r="V30" s="25"/>
    </row>
    <row r="31" spans="1:22" ht="13" customHeight="1" x14ac:dyDescent="0.15">
      <c r="A31" s="108" t="s">
        <v>60</v>
      </c>
      <c r="B31" s="108" t="s">
        <v>50</v>
      </c>
      <c r="C31" s="32" t="s">
        <v>199</v>
      </c>
      <c r="D31" s="28"/>
      <c r="E31" s="28"/>
      <c r="F31" s="28"/>
      <c r="G31" s="28"/>
      <c r="H31" s="28"/>
      <c r="I31" s="28"/>
      <c r="J31" s="28"/>
      <c r="K31" s="164"/>
      <c r="L31" s="156"/>
      <c r="M31" s="25">
        <f t="shared" si="0"/>
        <v>21</v>
      </c>
      <c r="N31" s="25">
        <f t="shared" si="1"/>
        <v>21</v>
      </c>
      <c r="O31" s="25">
        <f t="shared" si="2"/>
        <v>21</v>
      </c>
      <c r="P31" s="25">
        <f t="shared" si="3"/>
        <v>21</v>
      </c>
      <c r="Q31" s="25">
        <f t="shared" si="4"/>
        <v>21</v>
      </c>
      <c r="R31">
        <f t="shared" si="5"/>
        <v>0</v>
      </c>
      <c r="V31" s="25"/>
    </row>
    <row r="32" spans="1:22" ht="13" customHeight="1" x14ac:dyDescent="0.15">
      <c r="A32" s="27"/>
      <c r="B32" s="28"/>
      <c r="C32" s="32"/>
      <c r="D32" s="28"/>
      <c r="E32" s="28"/>
      <c r="F32" s="28"/>
      <c r="G32" s="28"/>
      <c r="H32" s="28"/>
      <c r="I32" s="28"/>
      <c r="J32" s="28"/>
      <c r="K32" s="164"/>
      <c r="L32" s="156"/>
      <c r="M32" s="25">
        <f t="shared" si="0"/>
        <v>21</v>
      </c>
      <c r="N32" s="25">
        <f t="shared" si="1"/>
        <v>21</v>
      </c>
      <c r="O32" s="25">
        <f t="shared" si="2"/>
        <v>21</v>
      </c>
      <c r="P32" s="25">
        <f t="shared" si="3"/>
        <v>21</v>
      </c>
      <c r="Q32" s="25">
        <f t="shared" si="4"/>
        <v>21</v>
      </c>
      <c r="R32">
        <f t="shared" si="5"/>
        <v>0</v>
      </c>
      <c r="V32" s="25"/>
    </row>
    <row r="33" spans="1:23" ht="13" customHeight="1" x14ac:dyDescent="0.15">
      <c r="A33" s="8" t="s">
        <v>18</v>
      </c>
      <c r="B33" s="8" t="s">
        <v>19</v>
      </c>
      <c r="C33" s="32" t="s">
        <v>200</v>
      </c>
      <c r="D33" s="28"/>
      <c r="E33" s="28"/>
      <c r="F33" s="28"/>
      <c r="G33" s="28"/>
      <c r="H33" s="28"/>
      <c r="I33" s="28"/>
      <c r="J33" s="28"/>
      <c r="K33" s="164"/>
      <c r="L33" s="156"/>
      <c r="M33" s="25">
        <f t="shared" si="0"/>
        <v>21</v>
      </c>
      <c r="N33" s="25">
        <f t="shared" si="1"/>
        <v>21</v>
      </c>
      <c r="O33" s="25">
        <f t="shared" si="2"/>
        <v>21</v>
      </c>
      <c r="P33" s="25">
        <f t="shared" si="3"/>
        <v>21</v>
      </c>
      <c r="Q33" s="25">
        <f t="shared" si="4"/>
        <v>21</v>
      </c>
      <c r="R33">
        <f t="shared" si="5"/>
        <v>0</v>
      </c>
      <c r="V33" s="25"/>
    </row>
    <row r="34" spans="1:23" ht="13" customHeight="1" x14ac:dyDescent="0.15">
      <c r="A34" s="95" t="s">
        <v>49</v>
      </c>
      <c r="B34" s="95" t="s">
        <v>50</v>
      </c>
      <c r="C34" s="32" t="s">
        <v>200</v>
      </c>
      <c r="D34" s="28"/>
      <c r="E34" s="28"/>
      <c r="F34" s="28"/>
      <c r="G34" s="28"/>
      <c r="H34" s="28"/>
      <c r="I34" s="28"/>
      <c r="J34" s="28"/>
      <c r="K34" s="164"/>
      <c r="L34" s="156"/>
      <c r="M34" s="25">
        <f t="shared" si="0"/>
        <v>21</v>
      </c>
      <c r="N34" s="25">
        <f t="shared" si="1"/>
        <v>21</v>
      </c>
      <c r="O34" s="25">
        <f t="shared" si="2"/>
        <v>21</v>
      </c>
      <c r="P34" s="25">
        <f t="shared" si="3"/>
        <v>21</v>
      </c>
      <c r="Q34" s="25">
        <f t="shared" si="4"/>
        <v>21</v>
      </c>
      <c r="R34">
        <f t="shared" si="5"/>
        <v>0</v>
      </c>
      <c r="V34" s="25"/>
    </row>
    <row r="35" spans="1:23" ht="13" customHeight="1" x14ac:dyDescent="0.15">
      <c r="A35" s="8" t="s">
        <v>25</v>
      </c>
      <c r="B35" s="8" t="s">
        <v>15</v>
      </c>
      <c r="C35" s="32" t="s">
        <v>200</v>
      </c>
      <c r="D35" s="28"/>
      <c r="E35" s="28"/>
      <c r="F35" s="28"/>
      <c r="G35" s="28"/>
      <c r="H35" s="28"/>
      <c r="I35" s="28"/>
      <c r="J35" s="28"/>
      <c r="K35" s="164"/>
      <c r="L35" s="156"/>
      <c r="M35" s="25">
        <f t="shared" si="0"/>
        <v>21</v>
      </c>
      <c r="N35" s="25">
        <f t="shared" si="1"/>
        <v>21</v>
      </c>
      <c r="O35" s="25">
        <f t="shared" si="2"/>
        <v>21</v>
      </c>
      <c r="P35" s="25">
        <f t="shared" si="3"/>
        <v>21</v>
      </c>
      <c r="Q35" s="25">
        <f t="shared" si="4"/>
        <v>21</v>
      </c>
      <c r="R35">
        <f t="shared" si="5"/>
        <v>0</v>
      </c>
      <c r="V35" s="25"/>
      <c r="W35" s="25"/>
    </row>
    <row r="36" spans="1:23" ht="13" customHeight="1" x14ac:dyDescent="0.15">
      <c r="A36" s="27"/>
      <c r="B36" s="28"/>
      <c r="C36" s="32"/>
      <c r="D36" s="28"/>
      <c r="E36" s="28"/>
      <c r="F36" s="28"/>
      <c r="G36" s="28"/>
      <c r="H36" s="28"/>
      <c r="I36" s="28"/>
      <c r="J36" s="28"/>
      <c r="K36" s="164"/>
      <c r="L36" s="156"/>
      <c r="M36" s="25">
        <f t="shared" si="0"/>
        <v>21</v>
      </c>
      <c r="N36" s="25">
        <f t="shared" si="1"/>
        <v>21</v>
      </c>
      <c r="O36" s="25">
        <f t="shared" si="2"/>
        <v>21</v>
      </c>
      <c r="P36" s="25">
        <f t="shared" si="3"/>
        <v>21</v>
      </c>
      <c r="Q36" s="25">
        <f t="shared" si="4"/>
        <v>21</v>
      </c>
      <c r="R36">
        <f t="shared" si="5"/>
        <v>0</v>
      </c>
      <c r="V36" s="25"/>
    </row>
    <row r="37" spans="1:23" ht="13" customHeight="1" x14ac:dyDescent="0.15">
      <c r="A37" s="27"/>
      <c r="B37" s="28"/>
      <c r="C37" s="32"/>
      <c r="D37" s="28"/>
      <c r="E37" s="28"/>
      <c r="F37" s="28"/>
      <c r="G37" s="28"/>
      <c r="H37" s="28"/>
      <c r="I37" s="28"/>
      <c r="J37" s="28"/>
      <c r="K37" s="164"/>
      <c r="L37" s="156"/>
      <c r="M37" s="25">
        <f t="shared" si="0"/>
        <v>21</v>
      </c>
      <c r="N37" s="25">
        <f t="shared" si="1"/>
        <v>21</v>
      </c>
      <c r="O37" s="25">
        <f t="shared" si="2"/>
        <v>21</v>
      </c>
      <c r="P37" s="25">
        <f t="shared" si="3"/>
        <v>21</v>
      </c>
      <c r="Q37" s="25">
        <f t="shared" si="4"/>
        <v>21</v>
      </c>
      <c r="R37">
        <f t="shared" si="5"/>
        <v>0</v>
      </c>
      <c r="V37" s="25"/>
    </row>
    <row r="38" spans="1:23" ht="13" customHeight="1" x14ac:dyDescent="0.15">
      <c r="A38" s="27"/>
      <c r="B38" s="28"/>
      <c r="C38" s="32"/>
      <c r="D38" s="28"/>
      <c r="E38" s="28"/>
      <c r="F38" s="28"/>
      <c r="G38" s="28"/>
      <c r="H38" s="28"/>
      <c r="I38" s="28"/>
      <c r="J38" s="28"/>
      <c r="K38" s="164"/>
      <c r="L38" s="156"/>
      <c r="M38" s="25">
        <f t="shared" si="0"/>
        <v>21</v>
      </c>
      <c r="N38" s="25">
        <f t="shared" si="1"/>
        <v>21</v>
      </c>
      <c r="O38" s="25">
        <f t="shared" si="2"/>
        <v>21</v>
      </c>
      <c r="P38" s="25">
        <f t="shared" si="3"/>
        <v>21</v>
      </c>
      <c r="Q38" s="25">
        <f t="shared" si="4"/>
        <v>21</v>
      </c>
      <c r="R38">
        <f t="shared" si="5"/>
        <v>0</v>
      </c>
      <c r="V38" s="25"/>
    </row>
    <row r="39" spans="1:23" ht="13" customHeight="1" thickBot="1" x14ac:dyDescent="0.2">
      <c r="A39" s="77"/>
      <c r="B39" s="61"/>
      <c r="C39" s="153"/>
      <c r="D39" s="28"/>
      <c r="E39" s="28"/>
      <c r="F39" s="28"/>
      <c r="G39" s="28"/>
      <c r="H39" s="28"/>
      <c r="I39" s="28"/>
      <c r="J39" s="28"/>
      <c r="K39" s="164"/>
      <c r="L39" s="156"/>
      <c r="M39" s="25">
        <f t="shared" ref="M39" si="6">IF(COUNT(C39:J39)&gt;0,SMALL(C39:J39,1),21)</f>
        <v>21</v>
      </c>
      <c r="N39" s="25">
        <f t="shared" ref="N39" si="7">IF(COUNT(C39:J39)&gt;1,SMALL(C39:J39,2),21)</f>
        <v>21</v>
      </c>
      <c r="O39" s="25">
        <f t="shared" ref="O39" si="8">IF(COUNT(C39:J39)&gt;2,SMALL(C39:J39,3),21)</f>
        <v>21</v>
      </c>
      <c r="P39" s="25">
        <f t="shared" ref="P39" si="9">IF(COUNT(C39:J39)&gt;3,SMALL(C39:J39,4),21)</f>
        <v>21</v>
      </c>
      <c r="Q39" s="25">
        <f t="shared" ref="Q39" si="10">IF(COUNT(C39:J39)&gt;4,SMALL(C39:J39,5),21)</f>
        <v>21</v>
      </c>
      <c r="R39">
        <f t="shared" ref="R39" si="11">21*5-M39-N39-O39-P39-Q39-((5-COUNT(M39:Q39))*21)</f>
        <v>0</v>
      </c>
      <c r="V39" s="25"/>
    </row>
    <row r="40" spans="1:23" ht="13" customHeight="1" x14ac:dyDescent="0.15">
      <c r="A40" s="73"/>
      <c r="D40" s="95"/>
      <c r="E40" s="95"/>
      <c r="F40" s="95"/>
      <c r="G40" s="95"/>
      <c r="H40" s="95"/>
      <c r="I40" s="95"/>
      <c r="J40" s="95"/>
      <c r="K40" s="159"/>
      <c r="L40" s="157"/>
    </row>
    <row r="41" spans="1:23" ht="13" customHeight="1" x14ac:dyDescent="0.15">
      <c r="D41" s="95"/>
      <c r="E41" s="95"/>
      <c r="F41" s="95"/>
      <c r="G41" s="95"/>
      <c r="H41" s="95"/>
      <c r="I41" s="95"/>
      <c r="J41" s="95"/>
      <c r="K41" s="159"/>
    </row>
    <row r="42" spans="1:23" ht="13" customHeight="1" x14ac:dyDescent="0.15">
      <c r="D42" s="95"/>
      <c r="E42" s="95"/>
      <c r="F42" s="95"/>
      <c r="G42" s="95"/>
      <c r="H42" s="95"/>
      <c r="I42" s="95"/>
      <c r="J42" s="95"/>
      <c r="K42" s="159"/>
    </row>
    <row r="43" spans="1:23" ht="13" customHeight="1" x14ac:dyDescent="0.15"/>
    <row r="44" spans="1:23" ht="13" customHeight="1" x14ac:dyDescent="0.15"/>
    <row r="45" spans="1:23" ht="13" customHeight="1" x14ac:dyDescent="0.15"/>
    <row r="46" spans="1:23" ht="13" customHeight="1" x14ac:dyDescent="0.15"/>
    <row r="47" spans="1:23" ht="13" customHeight="1" x14ac:dyDescent="0.15"/>
    <row r="48" spans="1:23" ht="13" customHeight="1" x14ac:dyDescent="0.15"/>
    <row r="49" ht="13" customHeight="1" x14ac:dyDescent="0.15"/>
    <row r="50" ht="13" customHeight="1" x14ac:dyDescent="0.15"/>
    <row r="51" ht="13" customHeight="1" x14ac:dyDescent="0.15"/>
    <row r="52" ht="13" customHeight="1" x14ac:dyDescent="0.15"/>
    <row r="53" ht="13" customHeight="1" x14ac:dyDescent="0.15"/>
    <row r="54" ht="13" customHeight="1" x14ac:dyDescent="0.15"/>
    <row r="55" ht="13" customHeight="1" x14ac:dyDescent="0.15"/>
    <row r="56" ht="13" customHeight="1" x14ac:dyDescent="0.15"/>
    <row r="57" ht="13" customHeight="1" x14ac:dyDescent="0.15"/>
    <row r="58" ht="13" customHeight="1" x14ac:dyDescent="0.15"/>
    <row r="59" ht="13" customHeight="1" x14ac:dyDescent="0.15"/>
    <row r="60" ht="13" customHeight="1" x14ac:dyDescent="0.15"/>
    <row r="61" ht="13" customHeight="1" x14ac:dyDescent="0.15"/>
    <row r="62" ht="13" customHeight="1" x14ac:dyDescent="0.15"/>
    <row r="63" ht="13" customHeight="1" x14ac:dyDescent="0.15"/>
    <row r="64" ht="13" customHeight="1" x14ac:dyDescent="0.15"/>
    <row r="65" ht="13" customHeight="1" x14ac:dyDescent="0.15"/>
    <row r="66" ht="13" customHeight="1" x14ac:dyDescent="0.15"/>
    <row r="67" ht="13" customHeight="1" x14ac:dyDescent="0.15"/>
    <row r="68" ht="13" customHeight="1" x14ac:dyDescent="0.15"/>
    <row r="69" ht="13" customHeight="1" x14ac:dyDescent="0.15"/>
    <row r="70" ht="13" customHeight="1" x14ac:dyDescent="0.15"/>
    <row r="71" ht="13" customHeight="1" x14ac:dyDescent="0.15"/>
    <row r="72" ht="13" customHeight="1" x14ac:dyDescent="0.15"/>
    <row r="73" ht="13" customHeight="1" x14ac:dyDescent="0.15"/>
    <row r="74" ht="13" customHeight="1" x14ac:dyDescent="0.15"/>
    <row r="75" ht="13" customHeight="1" x14ac:dyDescent="0.15"/>
    <row r="76" ht="13" customHeight="1" x14ac:dyDescent="0.15"/>
    <row r="77" ht="13" customHeight="1" x14ac:dyDescent="0.15"/>
    <row r="78" ht="13" customHeight="1" x14ac:dyDescent="0.15"/>
    <row r="79" ht="13" customHeight="1" x14ac:dyDescent="0.15"/>
    <row r="80" ht="13" customHeight="1" x14ac:dyDescent="0.15"/>
    <row r="81" ht="13" customHeight="1" x14ac:dyDescent="0.15"/>
    <row r="82" ht="13" customHeight="1" x14ac:dyDescent="0.15"/>
    <row r="83" ht="13" customHeight="1" x14ac:dyDescent="0.15"/>
    <row r="84" ht="13" customHeight="1" x14ac:dyDescent="0.15"/>
    <row r="85" ht="13" customHeight="1" x14ac:dyDescent="0.15"/>
    <row r="86" ht="13" customHeight="1" x14ac:dyDescent="0.15"/>
    <row r="87" ht="13" customHeight="1" x14ac:dyDescent="0.15"/>
    <row r="88" ht="13" customHeight="1" x14ac:dyDescent="0.15"/>
    <row r="89" ht="13" customHeight="1" x14ac:dyDescent="0.15"/>
    <row r="90" ht="13" customHeight="1" x14ac:dyDescent="0.15"/>
    <row r="91" ht="13" customHeight="1" x14ac:dyDescent="0.15"/>
    <row r="92" ht="13" customHeight="1" x14ac:dyDescent="0.15"/>
    <row r="93" ht="13" customHeight="1" x14ac:dyDescent="0.15"/>
    <row r="94" ht="13" customHeight="1" x14ac:dyDescent="0.15"/>
    <row r="95" ht="13" customHeight="1" x14ac:dyDescent="0.15"/>
    <row r="96" ht="13" customHeight="1" x14ac:dyDescent="0.15"/>
    <row r="97" ht="13" customHeight="1" x14ac:dyDescent="0.15"/>
    <row r="98" ht="13" customHeight="1" x14ac:dyDescent="0.15"/>
    <row r="99" ht="13" customHeight="1" x14ac:dyDescent="0.15"/>
    <row r="100" ht="13" customHeight="1" x14ac:dyDescent="0.15"/>
    <row r="101" ht="13" customHeight="1" x14ac:dyDescent="0.15"/>
    <row r="102" ht="13" customHeight="1" x14ac:dyDescent="0.15"/>
    <row r="103" ht="13" customHeight="1" x14ac:dyDescent="0.15"/>
    <row r="104" ht="13" customHeight="1" x14ac:dyDescent="0.15"/>
    <row r="105" ht="13" customHeight="1" x14ac:dyDescent="0.15"/>
    <row r="106" ht="13" customHeight="1" x14ac:dyDescent="0.15"/>
    <row r="107" ht="13" customHeight="1" x14ac:dyDescent="0.15"/>
    <row r="108" ht="13" customHeight="1" x14ac:dyDescent="0.15"/>
    <row r="109" ht="13" customHeight="1" x14ac:dyDescent="0.15"/>
    <row r="110" ht="13" customHeight="1" x14ac:dyDescent="0.15"/>
    <row r="111" ht="13" customHeight="1" x14ac:dyDescent="0.15"/>
    <row r="112" ht="13" customHeight="1" x14ac:dyDescent="0.15"/>
    <row r="113" ht="13" customHeight="1" x14ac:dyDescent="0.15"/>
    <row r="114" ht="13" customHeight="1" x14ac:dyDescent="0.15"/>
    <row r="115" ht="13" customHeight="1" x14ac:dyDescent="0.15"/>
    <row r="116" ht="13" customHeight="1" x14ac:dyDescent="0.15"/>
    <row r="117" ht="13" customHeight="1" x14ac:dyDescent="0.15"/>
    <row r="118" ht="13" customHeight="1" x14ac:dyDescent="0.15"/>
    <row r="119" ht="13" customHeight="1" x14ac:dyDescent="0.15"/>
    <row r="120" ht="13" customHeight="1" x14ac:dyDescent="0.15"/>
    <row r="121" ht="13" customHeight="1" x14ac:dyDescent="0.15"/>
    <row r="122" ht="13" customHeight="1" x14ac:dyDescent="0.15"/>
    <row r="123" ht="13" customHeight="1" x14ac:dyDescent="0.15"/>
    <row r="124" ht="13" customHeight="1" x14ac:dyDescent="0.15"/>
    <row r="125" ht="13" customHeight="1" x14ac:dyDescent="0.15"/>
    <row r="126" ht="13" customHeight="1" x14ac:dyDescent="0.15"/>
    <row r="127" ht="13" customHeight="1" x14ac:dyDescent="0.15"/>
    <row r="128" ht="13" customHeight="1" x14ac:dyDescent="0.15"/>
    <row r="129" ht="13" customHeight="1" x14ac:dyDescent="0.15"/>
    <row r="130" ht="13" customHeight="1" x14ac:dyDescent="0.15"/>
    <row r="131" ht="13" customHeight="1" x14ac:dyDescent="0.15"/>
    <row r="132" ht="13" customHeight="1" x14ac:dyDescent="0.15"/>
    <row r="133" ht="13" customHeight="1" x14ac:dyDescent="0.15"/>
    <row r="134" ht="13" customHeight="1" x14ac:dyDescent="0.15"/>
    <row r="135" ht="13" customHeight="1" x14ac:dyDescent="0.15"/>
    <row r="136" ht="13" customHeight="1" x14ac:dyDescent="0.15"/>
    <row r="137" ht="13" customHeight="1" x14ac:dyDescent="0.15"/>
    <row r="138" ht="13" customHeight="1" x14ac:dyDescent="0.15"/>
    <row r="139" ht="13" customHeight="1" x14ac:dyDescent="0.15"/>
    <row r="140" ht="13" customHeight="1" x14ac:dyDescent="0.15"/>
    <row r="141" ht="13" customHeight="1" x14ac:dyDescent="0.15"/>
    <row r="142" ht="13" customHeight="1" x14ac:dyDescent="0.15"/>
    <row r="143" ht="13" customHeight="1" x14ac:dyDescent="0.15"/>
    <row r="144" ht="13" customHeight="1" x14ac:dyDescent="0.15"/>
    <row r="145" ht="13" customHeight="1" x14ac:dyDescent="0.15"/>
    <row r="146" ht="13" customHeight="1" x14ac:dyDescent="0.15"/>
    <row r="147" ht="13" customHeight="1" x14ac:dyDescent="0.15"/>
    <row r="148" ht="13" customHeight="1" x14ac:dyDescent="0.15"/>
    <row r="149" ht="13" customHeight="1" x14ac:dyDescent="0.15"/>
    <row r="150" ht="13" customHeight="1" x14ac:dyDescent="0.15"/>
    <row r="151" ht="13" customHeight="1" x14ac:dyDescent="0.15"/>
    <row r="152" ht="13" customHeight="1" x14ac:dyDescent="0.15"/>
    <row r="153" ht="13" customHeight="1" x14ac:dyDescent="0.15"/>
    <row r="154" ht="13" customHeight="1" x14ac:dyDescent="0.15"/>
    <row r="155" ht="13" customHeight="1" x14ac:dyDescent="0.15"/>
    <row r="156" ht="13" customHeight="1" x14ac:dyDescent="0.15"/>
    <row r="157" ht="13" customHeight="1" x14ac:dyDescent="0.15"/>
    <row r="158" ht="13" customHeight="1" x14ac:dyDescent="0.15"/>
    <row r="159" ht="13" customHeight="1" x14ac:dyDescent="0.15"/>
    <row r="160" ht="13" customHeight="1" x14ac:dyDescent="0.15"/>
    <row r="161" ht="13" customHeight="1" x14ac:dyDescent="0.15"/>
    <row r="162" ht="13" customHeight="1" x14ac:dyDescent="0.15"/>
    <row r="163" ht="13" customHeight="1" x14ac:dyDescent="0.15"/>
    <row r="164" ht="13" customHeight="1" x14ac:dyDescent="0.15"/>
    <row r="165" ht="13" customHeight="1" x14ac:dyDescent="0.15"/>
    <row r="166" ht="13" customHeight="1" x14ac:dyDescent="0.15"/>
    <row r="167" ht="13" customHeight="1" x14ac:dyDescent="0.15"/>
    <row r="168" ht="13" customHeight="1" x14ac:dyDescent="0.15"/>
    <row r="169" ht="13" customHeight="1" x14ac:dyDescent="0.15"/>
    <row r="170" ht="13" customHeight="1" x14ac:dyDescent="0.15"/>
    <row r="171" ht="13" customHeight="1" x14ac:dyDescent="0.15"/>
    <row r="172" ht="13" customHeight="1" x14ac:dyDescent="0.15"/>
    <row r="173" ht="13" customHeight="1" x14ac:dyDescent="0.15"/>
    <row r="174" ht="13" customHeight="1" x14ac:dyDescent="0.15"/>
    <row r="175" ht="13" customHeight="1" x14ac:dyDescent="0.15"/>
    <row r="176" ht="13" customHeight="1" x14ac:dyDescent="0.15"/>
    <row r="177" ht="13" customHeight="1" x14ac:dyDescent="0.15"/>
    <row r="178" ht="13" customHeight="1" x14ac:dyDescent="0.15"/>
    <row r="179" ht="13" customHeight="1" x14ac:dyDescent="0.15"/>
    <row r="180" ht="13" customHeight="1" x14ac:dyDescent="0.15"/>
    <row r="181" ht="13" customHeight="1" x14ac:dyDescent="0.15"/>
    <row r="182" ht="13" customHeight="1" x14ac:dyDescent="0.15"/>
    <row r="183" ht="13" customHeight="1" x14ac:dyDescent="0.15"/>
    <row r="184" ht="13" customHeight="1" x14ac:dyDescent="0.15"/>
    <row r="185" ht="13" customHeight="1" x14ac:dyDescent="0.15"/>
    <row r="186" ht="13" customHeight="1" x14ac:dyDescent="0.15"/>
    <row r="187" ht="13" customHeight="1" x14ac:dyDescent="0.15"/>
    <row r="188" ht="13" customHeight="1" x14ac:dyDescent="0.15"/>
    <row r="189" ht="13" customHeight="1" x14ac:dyDescent="0.15"/>
    <row r="190" ht="13" customHeight="1" x14ac:dyDescent="0.15"/>
    <row r="191" ht="13" customHeight="1" x14ac:dyDescent="0.15"/>
    <row r="192" ht="13" customHeight="1" x14ac:dyDescent="0.15"/>
    <row r="193" ht="13" customHeight="1" x14ac:dyDescent="0.15"/>
    <row r="194" ht="13" customHeight="1" x14ac:dyDescent="0.15"/>
    <row r="195" ht="13" customHeight="1" x14ac:dyDescent="0.15"/>
    <row r="196" ht="13" customHeight="1" x14ac:dyDescent="0.15"/>
    <row r="197" ht="13" customHeight="1" x14ac:dyDescent="0.15"/>
    <row r="198" ht="13" customHeight="1" x14ac:dyDescent="0.15"/>
    <row r="199" ht="13" customHeight="1" x14ac:dyDescent="0.15"/>
    <row r="200" ht="13" customHeight="1" x14ac:dyDescent="0.15"/>
    <row r="201" ht="13" customHeight="1" x14ac:dyDescent="0.15"/>
    <row r="202" ht="13" customHeight="1" x14ac:dyDescent="0.15"/>
    <row r="203" ht="13" customHeight="1" x14ac:dyDescent="0.15"/>
    <row r="204" ht="13" customHeight="1" x14ac:dyDescent="0.15"/>
    <row r="205" ht="13" customHeight="1" x14ac:dyDescent="0.15"/>
    <row r="206" ht="13" customHeight="1" x14ac:dyDescent="0.15"/>
    <row r="207" ht="13" customHeight="1" x14ac:dyDescent="0.15"/>
    <row r="208" ht="13" customHeight="1" x14ac:dyDescent="0.15"/>
    <row r="209" ht="13" customHeight="1" x14ac:dyDescent="0.15"/>
    <row r="210" ht="13" customHeight="1" x14ac:dyDescent="0.15"/>
    <row r="211" ht="13" customHeight="1" x14ac:dyDescent="0.15"/>
    <row r="212" ht="13" customHeight="1" x14ac:dyDescent="0.15"/>
    <row r="213" ht="13" customHeight="1" x14ac:dyDescent="0.15"/>
    <row r="214" ht="13" customHeight="1" x14ac:dyDescent="0.15"/>
    <row r="215" ht="13" customHeight="1" x14ac:dyDescent="0.15"/>
    <row r="216" ht="13" customHeight="1" x14ac:dyDescent="0.15"/>
    <row r="217" ht="13" customHeight="1" x14ac:dyDescent="0.15"/>
    <row r="218" ht="13" customHeight="1" x14ac:dyDescent="0.15"/>
    <row r="219" ht="13" customHeight="1" x14ac:dyDescent="0.15"/>
    <row r="220" ht="13" customHeight="1" x14ac:dyDescent="0.15"/>
    <row r="221" ht="13" customHeight="1" x14ac:dyDescent="0.15"/>
    <row r="222" ht="13" customHeight="1" x14ac:dyDescent="0.15"/>
    <row r="223" ht="13" customHeight="1" x14ac:dyDescent="0.15"/>
    <row r="224" ht="13" customHeight="1" x14ac:dyDescent="0.15"/>
    <row r="225" ht="13" customHeight="1" x14ac:dyDescent="0.15"/>
    <row r="226" ht="13" customHeight="1" x14ac:dyDescent="0.15"/>
    <row r="227" ht="13" customHeight="1" x14ac:dyDescent="0.15"/>
    <row r="228" ht="13" customHeight="1" x14ac:dyDescent="0.15"/>
    <row r="229" ht="13" customHeight="1" x14ac:dyDescent="0.15"/>
    <row r="230" ht="13" customHeight="1" x14ac:dyDescent="0.15"/>
    <row r="231" ht="13" customHeight="1" x14ac:dyDescent="0.15"/>
    <row r="232" ht="13" customHeight="1" x14ac:dyDescent="0.15"/>
    <row r="233" ht="13" customHeight="1" x14ac:dyDescent="0.15"/>
    <row r="234" ht="13" customHeight="1" x14ac:dyDescent="0.15"/>
    <row r="235" ht="13" customHeight="1" x14ac:dyDescent="0.15"/>
    <row r="236" ht="13" customHeight="1" x14ac:dyDescent="0.15"/>
    <row r="237" ht="13" customHeight="1" x14ac:dyDescent="0.15"/>
    <row r="238" ht="13" customHeight="1" x14ac:dyDescent="0.15"/>
    <row r="239" ht="13" customHeight="1" x14ac:dyDescent="0.15"/>
    <row r="240" ht="13" customHeight="1" x14ac:dyDescent="0.15"/>
    <row r="241" ht="13" customHeight="1" x14ac:dyDescent="0.15"/>
    <row r="242" ht="13" customHeight="1" x14ac:dyDescent="0.15"/>
    <row r="243" ht="13" customHeight="1" x14ac:dyDescent="0.15"/>
    <row r="244" ht="13" customHeight="1" x14ac:dyDescent="0.15"/>
    <row r="245" ht="13" customHeight="1" x14ac:dyDescent="0.15"/>
    <row r="246" ht="13" customHeight="1" x14ac:dyDescent="0.15"/>
    <row r="247" ht="13" customHeight="1" x14ac:dyDescent="0.15"/>
    <row r="248" ht="13" customHeight="1" x14ac:dyDescent="0.15"/>
    <row r="249" ht="13" customHeight="1" x14ac:dyDescent="0.15"/>
    <row r="250" ht="13" customHeight="1" x14ac:dyDescent="0.15"/>
    <row r="251" ht="13" customHeight="1" x14ac:dyDescent="0.15"/>
    <row r="252" ht="13" customHeight="1" x14ac:dyDescent="0.15"/>
    <row r="253" ht="13" customHeight="1" x14ac:dyDescent="0.15"/>
    <row r="254" ht="13" customHeight="1" x14ac:dyDescent="0.15"/>
    <row r="255" ht="13" customHeight="1" x14ac:dyDescent="0.15"/>
    <row r="256" ht="13" customHeight="1" x14ac:dyDescent="0.15"/>
    <row r="257" ht="13" customHeight="1" x14ac:dyDescent="0.15"/>
    <row r="258" ht="13" customHeight="1" x14ac:dyDescent="0.15"/>
    <row r="259" ht="13" customHeight="1" x14ac:dyDescent="0.15"/>
    <row r="260" ht="13" customHeight="1" x14ac:dyDescent="0.15"/>
    <row r="261" ht="13" customHeight="1" x14ac:dyDescent="0.15"/>
    <row r="262" ht="13" customHeight="1" x14ac:dyDescent="0.15"/>
    <row r="263" ht="13" customHeight="1" x14ac:dyDescent="0.15"/>
    <row r="264" ht="13" customHeight="1" x14ac:dyDescent="0.15"/>
    <row r="265" ht="13" customHeight="1" x14ac:dyDescent="0.15"/>
    <row r="266" ht="13" customHeight="1" x14ac:dyDescent="0.15"/>
    <row r="267" ht="13" customHeight="1" x14ac:dyDescent="0.15"/>
    <row r="268" ht="13" customHeight="1" x14ac:dyDescent="0.15"/>
    <row r="269" ht="13" customHeight="1" x14ac:dyDescent="0.15"/>
    <row r="270" ht="13" customHeight="1" x14ac:dyDescent="0.15"/>
    <row r="271" ht="13" customHeight="1" x14ac:dyDescent="0.15"/>
    <row r="272" ht="13" customHeight="1" x14ac:dyDescent="0.15"/>
    <row r="273" ht="13" customHeight="1" x14ac:dyDescent="0.15"/>
    <row r="274" ht="13" customHeight="1" x14ac:dyDescent="0.15"/>
    <row r="275" ht="13" customHeight="1" x14ac:dyDescent="0.15"/>
    <row r="276" ht="13" customHeight="1" x14ac:dyDescent="0.15"/>
    <row r="277" ht="13" customHeight="1" x14ac:dyDescent="0.15"/>
    <row r="278" ht="13" customHeight="1" x14ac:dyDescent="0.15"/>
    <row r="279" ht="13" customHeight="1" x14ac:dyDescent="0.15"/>
    <row r="280" ht="13" customHeight="1" x14ac:dyDescent="0.15"/>
    <row r="281" ht="13" customHeight="1" x14ac:dyDescent="0.15"/>
    <row r="282" ht="13" customHeight="1" x14ac:dyDescent="0.15"/>
    <row r="283" ht="13" customHeight="1" x14ac:dyDescent="0.15"/>
    <row r="284" ht="13" customHeight="1" x14ac:dyDescent="0.15"/>
    <row r="285" ht="13" customHeight="1" x14ac:dyDescent="0.15"/>
    <row r="286" ht="13" customHeight="1" x14ac:dyDescent="0.15"/>
    <row r="287" ht="13" customHeight="1" x14ac:dyDescent="0.15"/>
    <row r="288" ht="13" customHeight="1" x14ac:dyDescent="0.15"/>
    <row r="289" ht="13" customHeight="1" x14ac:dyDescent="0.15"/>
    <row r="290" ht="13" customHeight="1" x14ac:dyDescent="0.15"/>
    <row r="291" ht="13" customHeight="1" x14ac:dyDescent="0.15"/>
    <row r="292" ht="13" customHeight="1" x14ac:dyDescent="0.15"/>
    <row r="293" ht="13" customHeight="1" x14ac:dyDescent="0.15"/>
    <row r="294" ht="13" customHeight="1" x14ac:dyDescent="0.15"/>
    <row r="295" ht="13" customHeight="1" x14ac:dyDescent="0.15"/>
    <row r="296" ht="13" customHeight="1" x14ac:dyDescent="0.15"/>
    <row r="297" ht="13" customHeight="1" x14ac:dyDescent="0.15"/>
    <row r="298" ht="13" customHeight="1" x14ac:dyDescent="0.15"/>
    <row r="299" ht="13" customHeight="1" x14ac:dyDescent="0.15"/>
    <row r="300" ht="13" customHeight="1" x14ac:dyDescent="0.15"/>
    <row r="301" ht="13" customHeight="1" x14ac:dyDescent="0.15"/>
    <row r="302" ht="13" customHeight="1" x14ac:dyDescent="0.15"/>
    <row r="303" ht="13" customHeight="1" x14ac:dyDescent="0.15"/>
    <row r="304" ht="13" customHeight="1" x14ac:dyDescent="0.15"/>
    <row r="305" ht="13" customHeight="1" x14ac:dyDescent="0.15"/>
    <row r="306" ht="13" customHeight="1" x14ac:dyDescent="0.15"/>
    <row r="307" ht="13" customHeight="1" x14ac:dyDescent="0.15"/>
    <row r="308" ht="13" customHeight="1" x14ac:dyDescent="0.15"/>
    <row r="309" ht="13" customHeight="1" x14ac:dyDescent="0.15"/>
    <row r="310" ht="13" customHeight="1" x14ac:dyDescent="0.15"/>
    <row r="311" ht="13" customHeight="1" x14ac:dyDescent="0.15"/>
    <row r="312" ht="13" customHeight="1" x14ac:dyDescent="0.15"/>
    <row r="313" ht="13" customHeight="1" x14ac:dyDescent="0.15"/>
    <row r="314" ht="13" customHeight="1" x14ac:dyDescent="0.15"/>
    <row r="315" ht="13" customHeight="1" x14ac:dyDescent="0.15"/>
    <row r="316" ht="13" customHeight="1" x14ac:dyDescent="0.15"/>
    <row r="317" ht="13" customHeight="1" x14ac:dyDescent="0.15"/>
    <row r="318" ht="13" customHeight="1" x14ac:dyDescent="0.15"/>
    <row r="319" ht="13" customHeight="1" x14ac:dyDescent="0.15"/>
    <row r="320" ht="13" customHeight="1" x14ac:dyDescent="0.15"/>
    <row r="321" ht="13" customHeight="1" x14ac:dyDescent="0.15"/>
    <row r="322" ht="13" customHeight="1" x14ac:dyDescent="0.15"/>
    <row r="323" ht="13" customHeight="1" x14ac:dyDescent="0.15"/>
    <row r="324" ht="13" customHeight="1" x14ac:dyDescent="0.15"/>
    <row r="325" ht="13" customHeight="1" x14ac:dyDescent="0.15"/>
    <row r="326" ht="13" customHeight="1" x14ac:dyDescent="0.15"/>
    <row r="327" ht="13" customHeight="1" x14ac:dyDescent="0.15"/>
    <row r="328" ht="13" customHeight="1" x14ac:dyDescent="0.15"/>
    <row r="329" ht="13" customHeight="1" x14ac:dyDescent="0.15"/>
    <row r="330" ht="13" customHeight="1" x14ac:dyDescent="0.15"/>
    <row r="331" ht="13" customHeight="1" x14ac:dyDescent="0.15"/>
    <row r="332" ht="13" customHeight="1" x14ac:dyDescent="0.15"/>
    <row r="333" ht="13" customHeight="1" x14ac:dyDescent="0.15"/>
    <row r="334" ht="13" customHeight="1" x14ac:dyDescent="0.15"/>
    <row r="335" ht="13" customHeight="1" x14ac:dyDescent="0.15"/>
    <row r="336" ht="13" customHeight="1" x14ac:dyDescent="0.15"/>
    <row r="337" ht="13" customHeight="1" x14ac:dyDescent="0.15"/>
    <row r="338" ht="13" customHeight="1" x14ac:dyDescent="0.15"/>
    <row r="339" ht="13" customHeight="1" x14ac:dyDescent="0.15"/>
    <row r="340" ht="13" customHeight="1" x14ac:dyDescent="0.15"/>
    <row r="341" ht="13" customHeight="1" x14ac:dyDescent="0.15"/>
    <row r="342" ht="13" customHeight="1" x14ac:dyDescent="0.15"/>
    <row r="343" ht="13" customHeight="1" x14ac:dyDescent="0.15"/>
    <row r="344" ht="13" customHeight="1" x14ac:dyDescent="0.15"/>
    <row r="345" ht="13" customHeight="1" x14ac:dyDescent="0.15"/>
    <row r="346" ht="13" customHeight="1" x14ac:dyDescent="0.15"/>
    <row r="347" ht="13" customHeight="1" x14ac:dyDescent="0.15"/>
    <row r="348" ht="13" customHeight="1" x14ac:dyDescent="0.15"/>
    <row r="349" ht="13" customHeight="1" x14ac:dyDescent="0.15"/>
    <row r="350" ht="13" customHeight="1" x14ac:dyDescent="0.15"/>
    <row r="351" ht="13" customHeight="1" x14ac:dyDescent="0.15"/>
    <row r="352" ht="13" customHeight="1" x14ac:dyDescent="0.15"/>
    <row r="353" ht="13" customHeight="1" x14ac:dyDescent="0.15"/>
    <row r="354" ht="13" customHeight="1" x14ac:dyDescent="0.15"/>
    <row r="355" ht="13" customHeight="1" x14ac:dyDescent="0.15"/>
    <row r="356" ht="13" customHeight="1" x14ac:dyDescent="0.15"/>
    <row r="357" ht="13" customHeight="1" x14ac:dyDescent="0.15"/>
    <row r="358" ht="13" customHeight="1" x14ac:dyDescent="0.15"/>
    <row r="359" ht="13" customHeight="1" x14ac:dyDescent="0.15"/>
    <row r="360" ht="13" customHeight="1" x14ac:dyDescent="0.15"/>
    <row r="361" ht="13" customHeight="1" x14ac:dyDescent="0.15"/>
    <row r="362" ht="13" customHeight="1" x14ac:dyDescent="0.15"/>
    <row r="363" ht="13" customHeight="1" x14ac:dyDescent="0.15"/>
    <row r="364" ht="13" customHeight="1" x14ac:dyDescent="0.15"/>
    <row r="365" ht="13" customHeight="1" x14ac:dyDescent="0.15"/>
    <row r="366" ht="13" customHeight="1" x14ac:dyDescent="0.15"/>
    <row r="367" ht="13" customHeight="1" x14ac:dyDescent="0.15"/>
    <row r="368" ht="13" customHeight="1" x14ac:dyDescent="0.15"/>
    <row r="369" ht="13" customHeight="1" x14ac:dyDescent="0.15"/>
    <row r="370" ht="13" customHeight="1" x14ac:dyDescent="0.15"/>
    <row r="371" ht="13" customHeight="1" x14ac:dyDescent="0.15"/>
    <row r="372" ht="13" customHeight="1" x14ac:dyDescent="0.15"/>
    <row r="373" ht="13" customHeight="1" x14ac:dyDescent="0.15"/>
    <row r="374" ht="13" customHeight="1" x14ac:dyDescent="0.15"/>
    <row r="375" ht="13" customHeight="1" x14ac:dyDescent="0.15"/>
    <row r="376" ht="13" customHeight="1" x14ac:dyDescent="0.15"/>
    <row r="377" ht="13" customHeight="1" x14ac:dyDescent="0.15"/>
    <row r="378" ht="13" customHeight="1" x14ac:dyDescent="0.15"/>
    <row r="379" ht="13" customHeight="1" x14ac:dyDescent="0.15"/>
    <row r="380" ht="13" customHeight="1" x14ac:dyDescent="0.15"/>
    <row r="381" ht="13" customHeight="1" x14ac:dyDescent="0.15"/>
    <row r="382" ht="13" customHeight="1" x14ac:dyDescent="0.15"/>
    <row r="383" ht="13" customHeight="1" x14ac:dyDescent="0.15"/>
    <row r="384" ht="13" customHeight="1" x14ac:dyDescent="0.15"/>
    <row r="385" ht="13" customHeight="1" x14ac:dyDescent="0.15"/>
    <row r="386" ht="13" customHeight="1" x14ac:dyDescent="0.15"/>
    <row r="387" ht="13" customHeight="1" x14ac:dyDescent="0.15"/>
    <row r="388" ht="13" customHeight="1" x14ac:dyDescent="0.15"/>
    <row r="389" ht="13" customHeight="1" x14ac:dyDescent="0.15"/>
    <row r="390" ht="13" customHeight="1" x14ac:dyDescent="0.15"/>
    <row r="391" ht="13" customHeight="1" x14ac:dyDescent="0.15"/>
    <row r="392" ht="13" customHeight="1" x14ac:dyDescent="0.15"/>
    <row r="393" ht="13" customHeight="1" x14ac:dyDescent="0.15"/>
    <row r="394" ht="13" customHeight="1" x14ac:dyDescent="0.15"/>
    <row r="395" ht="13" customHeight="1" x14ac:dyDescent="0.15"/>
    <row r="396" ht="13" customHeight="1" x14ac:dyDescent="0.15"/>
    <row r="397" ht="13" customHeight="1" x14ac:dyDescent="0.15"/>
    <row r="398" ht="13" customHeight="1" x14ac:dyDescent="0.15"/>
    <row r="399" ht="13" customHeight="1" x14ac:dyDescent="0.15"/>
    <row r="400" ht="13" customHeight="1" x14ac:dyDescent="0.15"/>
    <row r="401" ht="13" customHeight="1" x14ac:dyDescent="0.15"/>
    <row r="402" ht="13" customHeight="1" x14ac:dyDescent="0.15"/>
    <row r="403" ht="13" customHeight="1" x14ac:dyDescent="0.15"/>
    <row r="404" ht="13" customHeight="1" x14ac:dyDescent="0.15"/>
    <row r="405" ht="13" customHeight="1" x14ac:dyDescent="0.15"/>
    <row r="406" ht="13" customHeight="1" x14ac:dyDescent="0.15"/>
    <row r="407" ht="13" customHeight="1" x14ac:dyDescent="0.15"/>
    <row r="408" ht="13" customHeight="1" x14ac:dyDescent="0.15"/>
    <row r="409" ht="13" customHeight="1" x14ac:dyDescent="0.15"/>
    <row r="410" ht="13" customHeight="1" x14ac:dyDescent="0.15"/>
    <row r="411" ht="13" customHeight="1" x14ac:dyDescent="0.15"/>
    <row r="412" ht="13" customHeight="1" x14ac:dyDescent="0.15"/>
    <row r="413" ht="13" customHeight="1" x14ac:dyDescent="0.15"/>
    <row r="414" ht="13" customHeight="1" x14ac:dyDescent="0.15"/>
    <row r="415" ht="13" customHeight="1" x14ac:dyDescent="0.15"/>
    <row r="416" ht="13" customHeight="1" x14ac:dyDescent="0.15"/>
    <row r="417" ht="13" customHeight="1" x14ac:dyDescent="0.15"/>
    <row r="418" ht="13" customHeight="1" x14ac:dyDescent="0.15"/>
    <row r="419" ht="13" customHeight="1" x14ac:dyDescent="0.15"/>
    <row r="420" ht="13" customHeight="1" x14ac:dyDescent="0.15"/>
    <row r="421" ht="13" customHeight="1" x14ac:dyDescent="0.15"/>
    <row r="422" ht="13" customHeight="1" x14ac:dyDescent="0.15"/>
    <row r="423" ht="13" customHeight="1" x14ac:dyDescent="0.15"/>
    <row r="424" ht="13" customHeight="1" x14ac:dyDescent="0.15"/>
    <row r="425" ht="13" customHeight="1" x14ac:dyDescent="0.15"/>
    <row r="426" ht="13" customHeight="1" x14ac:dyDescent="0.15"/>
    <row r="427" ht="13" customHeight="1" x14ac:dyDescent="0.15"/>
    <row r="428" ht="13" customHeight="1" x14ac:dyDescent="0.15"/>
    <row r="429" ht="13" customHeight="1" x14ac:dyDescent="0.15"/>
    <row r="430" ht="13" customHeight="1" x14ac:dyDescent="0.15"/>
    <row r="431" ht="13" customHeight="1" x14ac:dyDescent="0.15"/>
    <row r="432" ht="13" customHeight="1" x14ac:dyDescent="0.15"/>
    <row r="433" ht="13" customHeight="1" x14ac:dyDescent="0.15"/>
    <row r="434" ht="13" customHeight="1" x14ac:dyDescent="0.15"/>
    <row r="435" ht="13" customHeight="1" x14ac:dyDescent="0.15"/>
    <row r="436" ht="13" customHeight="1" x14ac:dyDescent="0.15"/>
    <row r="437" ht="13" customHeight="1" x14ac:dyDescent="0.15"/>
    <row r="438" ht="13" customHeight="1" x14ac:dyDescent="0.15"/>
    <row r="439" ht="13" customHeight="1" x14ac:dyDescent="0.15"/>
    <row r="440" ht="13" customHeight="1" x14ac:dyDescent="0.15"/>
    <row r="441" ht="13" customHeight="1" x14ac:dyDescent="0.15"/>
    <row r="442" ht="13" customHeight="1" x14ac:dyDescent="0.15"/>
    <row r="443" ht="13" customHeight="1" x14ac:dyDescent="0.15"/>
    <row r="444" ht="13" customHeight="1" x14ac:dyDescent="0.15"/>
    <row r="445" ht="13" customHeight="1" x14ac:dyDescent="0.15"/>
    <row r="446" ht="13" customHeight="1" x14ac:dyDescent="0.15"/>
    <row r="447" ht="13" customHeight="1" x14ac:dyDescent="0.15"/>
    <row r="448" ht="13" customHeight="1" x14ac:dyDescent="0.15"/>
    <row r="449" ht="13" customHeight="1" x14ac:dyDescent="0.15"/>
    <row r="450" ht="13" customHeight="1" x14ac:dyDescent="0.15"/>
    <row r="451" ht="13" customHeight="1" x14ac:dyDescent="0.15"/>
    <row r="452" ht="13" customHeight="1" x14ac:dyDescent="0.15"/>
    <row r="453" ht="13" customHeight="1" x14ac:dyDescent="0.15"/>
    <row r="454" ht="13" customHeight="1" x14ac:dyDescent="0.15"/>
    <row r="455" ht="13" customHeight="1" x14ac:dyDescent="0.15"/>
    <row r="456" ht="13" customHeight="1" x14ac:dyDescent="0.15"/>
    <row r="457" ht="13" customHeight="1" x14ac:dyDescent="0.15"/>
    <row r="458" ht="13" customHeight="1" x14ac:dyDescent="0.15"/>
    <row r="459" ht="13" customHeight="1" x14ac:dyDescent="0.15"/>
    <row r="460" ht="13" customHeight="1" x14ac:dyDescent="0.15"/>
    <row r="461" ht="13" customHeight="1" x14ac:dyDescent="0.15"/>
    <row r="462" ht="13" customHeight="1" x14ac:dyDescent="0.15"/>
    <row r="463" ht="13" customHeight="1" x14ac:dyDescent="0.15"/>
    <row r="464" ht="13" customHeight="1" x14ac:dyDescent="0.15"/>
    <row r="465" ht="13" customHeight="1" x14ac:dyDescent="0.15"/>
    <row r="466" ht="13" customHeight="1" x14ac:dyDescent="0.15"/>
    <row r="467" ht="13" customHeight="1" x14ac:dyDescent="0.15"/>
    <row r="468" ht="13" customHeight="1" x14ac:dyDescent="0.15"/>
    <row r="469" ht="13" customHeight="1" x14ac:dyDescent="0.15"/>
    <row r="470" ht="13" customHeight="1" x14ac:dyDescent="0.15"/>
    <row r="471" ht="13" customHeight="1" x14ac:dyDescent="0.15"/>
  </sheetData>
  <sortState xmlns:xlrd2="http://schemas.microsoft.com/office/spreadsheetml/2017/richdata2" ref="A5:V38">
    <sortCondition ref="V5:V38"/>
  </sortState>
  <mergeCells count="1">
    <mergeCell ref="A1:D1"/>
  </mergeCells>
  <phoneticPr fontId="0" type="noConversion"/>
  <pageMargins left="0.75" right="0.75" top="1" bottom="1" header="0.5" footer="0.5"/>
  <pageSetup paperSize="9" scale="80" fitToHeight="2" orientation="landscape" r:id="rId1"/>
  <headerFooter alignWithMargins="0">
    <oddFooter>&amp;C&amp;"Verdana,Normal"www.oslosportsfiskere.no/isfiske/NC2007.xls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A1:AI317"/>
  <sheetViews>
    <sheetView zoomScale="94" workbookViewId="0">
      <selection activeCell="AF19" sqref="AF19"/>
    </sheetView>
  </sheetViews>
  <sheetFormatPr baseColWidth="10" defaultColWidth="12" defaultRowHeight="13" x14ac:dyDescent="0.15"/>
  <cols>
    <col min="1" max="1" width="7" customWidth="1"/>
    <col min="2" max="3" width="24.3984375" customWidth="1"/>
    <col min="4" max="6" width="13.3984375" customWidth="1"/>
    <col min="7" max="7" width="15.796875" customWidth="1"/>
    <col min="8" max="9" width="16.3984375" customWidth="1"/>
    <col min="10" max="11" width="3.3984375" hidden="1" customWidth="1"/>
    <col min="12" max="12" width="4.3984375" customWidth="1"/>
    <col min="13" max="17" width="3.796875" customWidth="1"/>
    <col min="18" max="18" width="28.19921875" customWidth="1"/>
    <col min="19" max="19" width="14.3984375" style="20" hidden="1" customWidth="1"/>
    <col min="20" max="20" width="17.796875" hidden="1" customWidth="1"/>
    <col min="21" max="22" width="0.19921875" hidden="1" customWidth="1"/>
    <col min="23" max="23" width="19.3984375" hidden="1" customWidth="1"/>
    <col min="24" max="24" width="13.19921875" hidden="1" customWidth="1"/>
    <col min="25" max="27" width="0.19921875" hidden="1" customWidth="1"/>
    <col min="28" max="28" width="19.59765625" hidden="1" customWidth="1"/>
    <col min="29" max="29" width="33.796875" hidden="1" customWidth="1"/>
    <col min="30" max="30" width="0.19921875" hidden="1" customWidth="1"/>
  </cols>
  <sheetData>
    <row r="1" spans="1:35" s="25" customFormat="1" ht="25" customHeight="1" thickBot="1" x14ac:dyDescent="0.35">
      <c r="A1" s="167" t="s">
        <v>12</v>
      </c>
      <c r="B1" s="168"/>
      <c r="C1" s="168"/>
      <c r="D1" s="168"/>
      <c r="E1" s="168"/>
      <c r="F1" s="37"/>
      <c r="G1" s="37"/>
      <c r="H1" s="37"/>
      <c r="I1" s="38"/>
      <c r="J1" s="37"/>
      <c r="K1" s="38"/>
      <c r="L1" s="39"/>
      <c r="M1" s="39"/>
      <c r="N1" s="39"/>
      <c r="O1" s="39"/>
      <c r="P1" s="39"/>
      <c r="Q1" s="39"/>
      <c r="R1" s="40"/>
      <c r="S1" s="26"/>
    </row>
    <row r="2" spans="1:35" s="25" customFormat="1" ht="25" customHeight="1" thickBot="1" x14ac:dyDescent="0.3">
      <c r="A2" s="41"/>
      <c r="C2" s="42"/>
      <c r="D2" s="56"/>
      <c r="E2" s="37"/>
      <c r="F2" s="37"/>
      <c r="G2" s="57" t="s">
        <v>0</v>
      </c>
      <c r="H2" s="37"/>
      <c r="I2" s="38"/>
      <c r="J2" s="37"/>
      <c r="K2" s="38"/>
      <c r="L2" s="41"/>
      <c r="R2" s="42"/>
      <c r="S2" s="26"/>
      <c r="AF2" s="169"/>
      <c r="AG2" s="169"/>
      <c r="AH2" s="169"/>
      <c r="AI2" s="169"/>
    </row>
    <row r="3" spans="1:35" s="25" customFormat="1" ht="16" customHeight="1" x14ac:dyDescent="0.15">
      <c r="A3" s="33"/>
      <c r="B3" s="43"/>
      <c r="C3" s="43"/>
      <c r="D3" s="64" t="s">
        <v>1</v>
      </c>
      <c r="E3" s="64" t="s">
        <v>2</v>
      </c>
      <c r="F3" s="64" t="s">
        <v>3</v>
      </c>
      <c r="G3" s="64" t="s">
        <v>4</v>
      </c>
      <c r="H3" s="64" t="s">
        <v>5</v>
      </c>
      <c r="I3" s="90" t="s">
        <v>6</v>
      </c>
      <c r="J3" s="65"/>
      <c r="K3" s="46" t="s">
        <v>7</v>
      </c>
      <c r="L3" s="45"/>
      <c r="M3" s="44"/>
      <c r="N3" s="44"/>
      <c r="O3" s="44"/>
      <c r="P3" s="44"/>
      <c r="Q3" s="44"/>
      <c r="R3" s="46"/>
      <c r="S3" s="26"/>
      <c r="AE3" s="26"/>
    </row>
    <row r="4" spans="1:35" s="25" customFormat="1" ht="16" customHeight="1" thickBot="1" x14ac:dyDescent="0.2">
      <c r="A4" s="47" t="s">
        <v>8</v>
      </c>
      <c r="B4" s="48" t="s">
        <v>10</v>
      </c>
      <c r="C4" s="48" t="s">
        <v>11</v>
      </c>
      <c r="D4" s="19">
        <v>45277</v>
      </c>
      <c r="E4" s="19">
        <v>45312</v>
      </c>
      <c r="F4" s="19">
        <v>45641</v>
      </c>
      <c r="G4" s="19">
        <v>45655</v>
      </c>
      <c r="H4" s="19">
        <v>45303</v>
      </c>
      <c r="I4" s="91">
        <v>45310</v>
      </c>
      <c r="J4" s="49"/>
      <c r="K4" s="60"/>
      <c r="L4" s="119" t="s">
        <v>13</v>
      </c>
      <c r="M4" s="36"/>
      <c r="N4" s="36"/>
      <c r="O4" s="52"/>
      <c r="P4" s="52"/>
      <c r="Q4" s="52"/>
      <c r="R4" s="53"/>
      <c r="S4" s="26"/>
      <c r="AE4" s="26"/>
    </row>
    <row r="5" spans="1:35" s="36" customFormat="1" ht="13" customHeight="1" x14ac:dyDescent="0.15">
      <c r="A5" s="134"/>
      <c r="B5" s="135"/>
      <c r="C5" s="122"/>
      <c r="D5" s="2"/>
      <c r="E5" s="2"/>
      <c r="F5" s="2"/>
      <c r="G5" s="2"/>
      <c r="H5" s="2"/>
      <c r="I5" s="3"/>
      <c r="J5" s="6"/>
      <c r="K5" s="5"/>
      <c r="L5" s="8"/>
      <c r="M5" s="8"/>
      <c r="N5" s="8"/>
      <c r="O5" s="129"/>
      <c r="P5" s="129"/>
      <c r="Q5" s="129"/>
      <c r="R5" s="131"/>
      <c r="S5" s="74"/>
      <c r="T5" s="36">
        <f t="shared" ref="T5" si="0">IF(COUNT(D5:K5)&gt;0,SMALL(D5:K5,1),21)</f>
        <v>21</v>
      </c>
      <c r="U5" s="36">
        <f t="shared" ref="U5" si="1">IF(COUNT(D5:K5)&gt;1,SMALL(D5:K5,2),21)</f>
        <v>21</v>
      </c>
      <c r="V5" s="36">
        <f t="shared" ref="V5" si="2">IF(COUNT(D5:K5)&gt;2,SMALL(D5:K5,3),21)</f>
        <v>21</v>
      </c>
      <c r="W5" s="36">
        <f t="shared" ref="W5:W41" si="3">21*3-T5-U5-V5-((3-COUNT(T5:V5))*21)</f>
        <v>0</v>
      </c>
      <c r="Y5" s="36">
        <f t="shared" ref="Y5" si="4">IF(COUNT(D5:K5)&gt;0,SMALL(D5:K5,1),21)</f>
        <v>21</v>
      </c>
      <c r="Z5" s="36">
        <f t="shared" ref="Z5" si="5">IF(COUNT(D5:K5)&gt;1,SMALL(D5:K5,2),21)</f>
        <v>21</v>
      </c>
      <c r="AA5" s="36">
        <f t="shared" ref="AA5" si="6">IF(COUNT(D5:K5)&gt;2,SMALL(D5:K5,3),21)</f>
        <v>21</v>
      </c>
      <c r="AB5" s="36">
        <f t="shared" ref="AB5" si="7">IF(COUNT(D5:K5)&gt;3,SMALL(D5:K5,4),21)</f>
        <v>21</v>
      </c>
      <c r="AC5" s="36">
        <f t="shared" ref="AC5" si="8">IF(COUNT(D5:K5)&gt;4,SMALL(D5:K5,5),21)</f>
        <v>21</v>
      </c>
      <c r="AD5" s="36">
        <f t="shared" ref="AD5:AD41" si="9">21*5-Y5-Z5-AA5-AB5-AC5-((5-COUNT(Y5:AC5))*21)</f>
        <v>0</v>
      </c>
      <c r="AI5" s="25"/>
    </row>
    <row r="6" spans="1:35" s="36" customFormat="1" ht="13" customHeight="1" x14ac:dyDescent="0.15">
      <c r="A6" s="27"/>
      <c r="B6" s="8" t="s">
        <v>25</v>
      </c>
      <c r="C6" s="8" t="s">
        <v>15</v>
      </c>
      <c r="D6" s="32"/>
      <c r="E6" s="21">
        <v>1</v>
      </c>
      <c r="F6" s="22">
        <v>5</v>
      </c>
      <c r="G6" s="21">
        <v>13</v>
      </c>
      <c r="H6" s="21">
        <v>12</v>
      </c>
      <c r="I6" s="24">
        <v>1</v>
      </c>
      <c r="J6" s="6"/>
      <c r="K6" s="5"/>
      <c r="L6" s="8">
        <f>IF(T9&gt;20," ",T9)</f>
        <v>1</v>
      </c>
      <c r="M6" s="8">
        <f>IF(U9&gt;20," ",U9)</f>
        <v>1</v>
      </c>
      <c r="N6" s="8">
        <f>IF(V9&gt;20," ",V9)</f>
        <v>5</v>
      </c>
      <c r="O6" s="93"/>
      <c r="P6" s="93"/>
      <c r="Q6" s="93"/>
      <c r="R6" s="8">
        <f>IF(W9&lt;1," ",W9)</f>
        <v>56</v>
      </c>
      <c r="S6" s="20"/>
      <c r="T6">
        <f>IF(COUNT(#REF!)&gt;0,SMALL(#REF!,1),21)</f>
        <v>21</v>
      </c>
      <c r="U6">
        <f>IF(COUNT(#REF!)&gt;1,SMALL(#REF!,2),21)</f>
        <v>21</v>
      </c>
      <c r="V6">
        <f>IF(COUNT(#REF!)&gt;2,SMALL(#REF!,3),21)</f>
        <v>21</v>
      </c>
      <c r="W6">
        <f t="shared" si="3"/>
        <v>0</v>
      </c>
      <c r="X6"/>
      <c r="Y6" s="25">
        <f>IF(COUNT(#REF!)&gt;0,SMALL(#REF!,1),21)</f>
        <v>21</v>
      </c>
      <c r="Z6" s="25">
        <f>IF(COUNT(#REF!)&gt;1,SMALL(#REF!,2),21)</f>
        <v>21</v>
      </c>
      <c r="AA6" s="25">
        <f>IF(COUNT(#REF!)&gt;2,SMALL(#REF!,3),21)</f>
        <v>21</v>
      </c>
      <c r="AB6" s="25">
        <f>IF(COUNT(#REF!)&gt;3,SMALL(#REF!,4),21)</f>
        <v>21</v>
      </c>
      <c r="AC6" s="25">
        <f>IF(COUNT(#REF!)&gt;4,SMALL(#REF!,5),21)</f>
        <v>21</v>
      </c>
      <c r="AD6">
        <f t="shared" si="9"/>
        <v>0</v>
      </c>
      <c r="AE6"/>
      <c r="AF6" s="25"/>
      <c r="AG6" s="25"/>
    </row>
    <row r="7" spans="1:35" s="36" customFormat="1" ht="13" customHeight="1" x14ac:dyDescent="0.15">
      <c r="A7" s="96"/>
      <c r="B7" s="95" t="s">
        <v>49</v>
      </c>
      <c r="C7" s="95" t="s">
        <v>50</v>
      </c>
      <c r="D7" s="5"/>
      <c r="E7" s="2"/>
      <c r="F7" s="5">
        <v>2</v>
      </c>
      <c r="G7" s="2">
        <v>4</v>
      </c>
      <c r="H7" s="2">
        <v>1</v>
      </c>
      <c r="I7" s="3">
        <v>7</v>
      </c>
      <c r="J7" s="6"/>
      <c r="K7" s="5"/>
      <c r="L7" s="8">
        <v>1</v>
      </c>
      <c r="M7" s="8">
        <v>2</v>
      </c>
      <c r="N7" s="8">
        <v>4</v>
      </c>
      <c r="O7" s="93"/>
      <c r="P7" s="93"/>
      <c r="Q7" s="93"/>
      <c r="R7" s="8">
        <v>56</v>
      </c>
      <c r="S7" s="20"/>
      <c r="T7">
        <f>IF(COUNT(D8:K8)&gt;0,SMALL(D8:K8,1),21)</f>
        <v>1</v>
      </c>
      <c r="U7">
        <f>IF(COUNT(D8:K8)&gt;1,SMALL(D8:K8,2),21)</f>
        <v>3</v>
      </c>
      <c r="V7">
        <f>IF(COUNT(D8:K8)&gt;2,SMALL(D8:K8,3),21)</f>
        <v>3</v>
      </c>
      <c r="W7">
        <f t="shared" si="3"/>
        <v>56</v>
      </c>
      <c r="X7"/>
      <c r="Y7" s="25">
        <f>IF(COUNT(D8:K8)&gt;0,SMALL(D8:K8,1),21)</f>
        <v>1</v>
      </c>
      <c r="Z7" s="25">
        <f>IF(COUNT(D8:K8)&gt;1,SMALL(D8:K8,2),21)</f>
        <v>3</v>
      </c>
      <c r="AA7" s="25">
        <f>IF(COUNT(D8:K8)&gt;2,SMALL(D8:K8,3),21)</f>
        <v>3</v>
      </c>
      <c r="AB7" s="25">
        <f>IF(COUNT(D8:K8)&gt;3,SMALL(D8:K8,4),21)</f>
        <v>4</v>
      </c>
      <c r="AC7" s="25">
        <f>IF(COUNT(D8:K8)&gt;4,SMALL(D8:K8,5),21)</f>
        <v>6</v>
      </c>
      <c r="AD7">
        <f t="shared" si="9"/>
        <v>88</v>
      </c>
      <c r="AE7"/>
      <c r="AF7" s="25"/>
      <c r="AG7" s="25"/>
      <c r="AI7"/>
    </row>
    <row r="8" spans="1:35" s="25" customFormat="1" ht="13" customHeight="1" x14ac:dyDescent="0.15">
      <c r="A8" s="27"/>
      <c r="B8" s="8" t="s">
        <v>18</v>
      </c>
      <c r="C8" s="8" t="s">
        <v>19</v>
      </c>
      <c r="D8" s="79">
        <v>8</v>
      </c>
      <c r="E8" s="28">
        <v>3</v>
      </c>
      <c r="F8" s="28">
        <v>3</v>
      </c>
      <c r="G8" s="28">
        <v>1</v>
      </c>
      <c r="H8" s="28">
        <v>4</v>
      </c>
      <c r="I8" s="24">
        <v>6</v>
      </c>
      <c r="J8" s="6"/>
      <c r="K8" s="5"/>
      <c r="L8" s="8">
        <f>IF(T7&gt;20," ",T7)</f>
        <v>1</v>
      </c>
      <c r="M8" s="8">
        <f>IF(U7&gt;20," ",U7)</f>
        <v>3</v>
      </c>
      <c r="N8" s="8">
        <f>IF(V7&gt;20," ",V7)</f>
        <v>3</v>
      </c>
      <c r="O8" s="93"/>
      <c r="P8" s="93"/>
      <c r="Q8" s="93"/>
      <c r="R8" s="8">
        <f>IF(W7&lt;1," ",W7)</f>
        <v>56</v>
      </c>
      <c r="S8" s="20"/>
      <c r="T8">
        <f>IF(COUNT(D7:K7)&gt;0,SMALL(D7:K7,1),21)</f>
        <v>1</v>
      </c>
      <c r="U8">
        <f>IF(COUNT(D7:K7)&gt;1,SMALL(D7:K7,2),21)</f>
        <v>2</v>
      </c>
      <c r="V8">
        <f>IF(COUNT(D7:K7)&gt;2,SMALL(D7:K7,3),21)</f>
        <v>4</v>
      </c>
      <c r="W8">
        <f t="shared" si="3"/>
        <v>56</v>
      </c>
      <c r="X8"/>
      <c r="Y8" s="25">
        <f>IF(COUNT(D7:K7)&gt;0,SMALL(D7:K7,1),21)</f>
        <v>1</v>
      </c>
      <c r="Z8" s="25">
        <f>IF(COUNT(D7:K7)&gt;1,SMALL(D7:K7,2),21)</f>
        <v>2</v>
      </c>
      <c r="AA8" s="25">
        <f>IF(COUNT(D7:K7)&gt;2,SMALL(D7:K7,3),21)</f>
        <v>4</v>
      </c>
      <c r="AB8" s="25">
        <f>IF(COUNT(D7:K7)&gt;3,SMALL(D7:K7,4),21)</f>
        <v>7</v>
      </c>
      <c r="AC8" s="25">
        <f>IF(COUNT(D7:K7)&gt;4,SMALL(D7:K7,5),21)</f>
        <v>21</v>
      </c>
      <c r="AD8">
        <f t="shared" si="9"/>
        <v>70</v>
      </c>
      <c r="AE8"/>
      <c r="AH8" s="36"/>
      <c r="AI8"/>
    </row>
    <row r="9" spans="1:35" s="25" customFormat="1" ht="13" customHeight="1" x14ac:dyDescent="0.15">
      <c r="A9" s="27"/>
      <c r="B9" s="8" t="s">
        <v>20</v>
      </c>
      <c r="C9" s="8" t="s">
        <v>21</v>
      </c>
      <c r="D9" s="32">
        <v>10</v>
      </c>
      <c r="E9" s="21">
        <v>2</v>
      </c>
      <c r="F9" s="22">
        <v>4</v>
      </c>
      <c r="G9" s="21">
        <v>3</v>
      </c>
      <c r="H9" s="21">
        <v>6</v>
      </c>
      <c r="I9" s="24">
        <v>3</v>
      </c>
      <c r="J9" s="6"/>
      <c r="K9" s="5"/>
      <c r="L9" s="8">
        <f>IF(T10&gt;20," ",T10)</f>
        <v>2</v>
      </c>
      <c r="M9" s="8">
        <f>IF(U10&gt;20," ",U10)</f>
        <v>3</v>
      </c>
      <c r="N9" s="8">
        <f>IF(V10&gt;20," ",V10)</f>
        <v>3</v>
      </c>
      <c r="O9" s="93"/>
      <c r="P9" s="93"/>
      <c r="Q9" s="93"/>
      <c r="R9" s="8">
        <f>IF(W10&lt;1," ",W10)</f>
        <v>55</v>
      </c>
      <c r="S9" s="20"/>
      <c r="T9">
        <f>IF(COUNT(D6:K6)&gt;0,SMALL(D6:K6,1),21)</f>
        <v>1</v>
      </c>
      <c r="U9">
        <f>IF(COUNT(D6:K6)&gt;1,SMALL(D6:K6,2),21)</f>
        <v>1</v>
      </c>
      <c r="V9">
        <f>IF(COUNT(D6:K6)&gt;2,SMALL(D6:K6,3),21)</f>
        <v>5</v>
      </c>
      <c r="W9">
        <f t="shared" si="3"/>
        <v>56</v>
      </c>
      <c r="X9"/>
      <c r="Y9" s="25">
        <f>IF(COUNT(D6:K6)&gt;0,SMALL(D6:K6,1),21)</f>
        <v>1</v>
      </c>
      <c r="Z9" s="25">
        <f>IF(COUNT(D6:K6)&gt;1,SMALL(D6:K6,2),21)</f>
        <v>1</v>
      </c>
      <c r="AA9" s="25">
        <f>IF(COUNT(D6:K6)&gt;2,SMALL(D6:K6,3),21)</f>
        <v>5</v>
      </c>
      <c r="AB9" s="25">
        <f>IF(COUNT(D6:K6)&gt;3,SMALL(D6:K6,4),21)</f>
        <v>12</v>
      </c>
      <c r="AC9" s="25">
        <f>IF(COUNT(D6:K6)&gt;4,SMALL(D6:K6,5),21)</f>
        <v>13</v>
      </c>
      <c r="AD9">
        <f t="shared" si="9"/>
        <v>73</v>
      </c>
      <c r="AE9"/>
      <c r="AH9" s="36"/>
      <c r="AI9"/>
    </row>
    <row r="10" spans="1:35" s="25" customFormat="1" ht="13" customHeight="1" x14ac:dyDescent="0.15">
      <c r="A10" s="27"/>
      <c r="B10" s="8" t="s">
        <v>14</v>
      </c>
      <c r="C10" s="28" t="s">
        <v>15</v>
      </c>
      <c r="D10" s="32">
        <v>1</v>
      </c>
      <c r="E10" s="21">
        <v>5</v>
      </c>
      <c r="F10" s="22">
        <v>6</v>
      </c>
      <c r="G10" s="21">
        <v>11</v>
      </c>
      <c r="H10" s="21">
        <v>8</v>
      </c>
      <c r="I10" s="24">
        <v>5</v>
      </c>
      <c r="J10" s="23"/>
      <c r="K10" s="22"/>
      <c r="L10" s="28">
        <f>IF(T11&gt;20," ",T11)</f>
        <v>1</v>
      </c>
      <c r="M10" s="28">
        <f>IF(U11&gt;20," ",U11)</f>
        <v>5</v>
      </c>
      <c r="N10" s="28">
        <f>IF(V11&gt;20," ",V11)</f>
        <v>5</v>
      </c>
      <c r="O10" s="94"/>
      <c r="P10" s="94"/>
      <c r="Q10" s="94"/>
      <c r="R10" s="28">
        <f>IF(W11&lt;1," ",W11)</f>
        <v>52</v>
      </c>
      <c r="S10" s="20"/>
      <c r="T10">
        <f>IF(COUNT(D9:K9)&gt;0,SMALL(D9:K9,1),21)</f>
        <v>2</v>
      </c>
      <c r="U10">
        <f>IF(COUNT(D9:K9)&gt;1,SMALL(D9:K9,2),21)</f>
        <v>3</v>
      </c>
      <c r="V10">
        <f>IF(COUNT(D9:K9)&gt;2,SMALL(D9:K9,3),21)</f>
        <v>3</v>
      </c>
      <c r="W10">
        <f>21*3-T10-U10-V10-((3-COUNT(T10:V10))*21)</f>
        <v>55</v>
      </c>
      <c r="X10"/>
      <c r="Y10" s="25">
        <f>IF(COUNT(D9:K9)&gt;0,SMALL(D9:K9,1),21)</f>
        <v>2</v>
      </c>
      <c r="Z10" s="25">
        <f>IF(COUNT(D9:K9)&gt;1,SMALL(D9:K9,2),21)</f>
        <v>3</v>
      </c>
      <c r="AA10" s="25">
        <f>IF(COUNT(D9:K9)&gt;2,SMALL(D9:K9,3),21)</f>
        <v>3</v>
      </c>
      <c r="AB10" s="25">
        <f>IF(COUNT(D9:K9)&gt;3,SMALL(D9:K9,4),21)</f>
        <v>4</v>
      </c>
      <c r="AC10" s="25">
        <f>IF(COUNT(D9:K9)&gt;4,SMALL(D9:K9,5),21)</f>
        <v>6</v>
      </c>
      <c r="AD10">
        <f t="shared" si="9"/>
        <v>87</v>
      </c>
      <c r="AE10"/>
      <c r="AH10" s="36"/>
    </row>
    <row r="11" spans="1:35" s="25" customFormat="1" ht="13" customHeight="1" x14ac:dyDescent="0.15">
      <c r="A11" s="27"/>
      <c r="B11" s="8" t="s">
        <v>16</v>
      </c>
      <c r="C11" s="8" t="s">
        <v>17</v>
      </c>
      <c r="D11" s="32">
        <v>2</v>
      </c>
      <c r="E11" s="21">
        <v>4</v>
      </c>
      <c r="F11" s="22"/>
      <c r="G11" s="21"/>
      <c r="H11" s="21"/>
      <c r="I11" s="24">
        <v>9</v>
      </c>
      <c r="J11" s="6"/>
      <c r="K11" s="5"/>
      <c r="L11" s="8">
        <v>2</v>
      </c>
      <c r="M11" s="8">
        <v>4</v>
      </c>
      <c r="N11" s="8">
        <v>9</v>
      </c>
      <c r="O11" s="8"/>
      <c r="P11" s="8"/>
      <c r="Q11" s="8"/>
      <c r="R11" s="8">
        <v>48</v>
      </c>
      <c r="S11" s="20"/>
      <c r="T11">
        <f>IF(COUNT(D10:K10)&gt;0,SMALL(D10:K10,1),21)</f>
        <v>1</v>
      </c>
      <c r="U11">
        <f>IF(COUNT(D10:K10)&gt;1,SMALL(D10:K10,2),21)</f>
        <v>5</v>
      </c>
      <c r="V11">
        <f>IF(COUNT(D10:K10)&gt;2,SMALL(D10:K10,3),21)</f>
        <v>5</v>
      </c>
      <c r="W11">
        <f>21*3-T11-U11-V11-((3-COUNT(T11:V11))*21)</f>
        <v>52</v>
      </c>
      <c r="X11"/>
      <c r="Y11" s="25">
        <f>IF(COUNT(D10:K10)&gt;0,SMALL(D10:K10,1),21)</f>
        <v>1</v>
      </c>
      <c r="Z11" s="25">
        <f>IF(COUNT(D10:K10)&gt;1,SMALL(D10:K10,2),21)</f>
        <v>5</v>
      </c>
      <c r="AA11" s="25">
        <f>IF(COUNT(D10:K10)&gt;2,SMALL(D10:K10,3),21)</f>
        <v>5</v>
      </c>
      <c r="AB11" s="25">
        <f>IF(COUNT(D10:K10)&gt;3,SMALL(D10:K10,4),21)</f>
        <v>6</v>
      </c>
      <c r="AC11" s="25">
        <f>IF(COUNT(D10:K10)&gt;4,SMALL(D10:K10,5),21)</f>
        <v>8</v>
      </c>
      <c r="AD11">
        <f t="shared" si="9"/>
        <v>80</v>
      </c>
      <c r="AE11"/>
      <c r="AH11" s="36"/>
      <c r="AI11" s="36"/>
    </row>
    <row r="12" spans="1:35" s="25" customFormat="1" ht="13" customHeight="1" x14ac:dyDescent="0.15">
      <c r="A12" s="27"/>
      <c r="B12" s="8" t="s">
        <v>31</v>
      </c>
      <c r="C12" s="8" t="s">
        <v>21</v>
      </c>
      <c r="D12" s="32"/>
      <c r="E12" s="21">
        <v>8</v>
      </c>
      <c r="F12" s="22">
        <v>12</v>
      </c>
      <c r="G12" s="21">
        <v>2</v>
      </c>
      <c r="H12" s="21">
        <v>18</v>
      </c>
      <c r="I12" s="24">
        <v>2</v>
      </c>
      <c r="J12" s="6"/>
      <c r="K12" s="5"/>
      <c r="L12" s="8">
        <v>2</v>
      </c>
      <c r="M12" s="8">
        <v>2</v>
      </c>
      <c r="N12" s="8">
        <v>8</v>
      </c>
      <c r="O12" s="8"/>
      <c r="P12" s="8"/>
      <c r="Q12" s="8"/>
      <c r="R12" s="8">
        <v>41</v>
      </c>
      <c r="S12" s="20"/>
      <c r="T12">
        <f>IF(COUNT(D11:K11)&gt;0,SMALL(D11:K11,1),21)</f>
        <v>2</v>
      </c>
      <c r="U12">
        <f>IF(COUNT(D11:K11)&gt;1,SMALL(D11:K11,2),21)</f>
        <v>4</v>
      </c>
      <c r="V12">
        <f>IF(COUNT(D11:K11)&gt;2,SMALL(D11:K11,3),21)</f>
        <v>9</v>
      </c>
      <c r="W12">
        <f t="shared" si="3"/>
        <v>48</v>
      </c>
      <c r="X12"/>
      <c r="Y12" s="25">
        <f>IF(COUNT(D11:K11)&gt;0,SMALL(D11:K11,1),21)</f>
        <v>2</v>
      </c>
      <c r="Z12" s="25">
        <f>IF(COUNT(D11:K11)&gt;1,SMALL(D11:K11,2),21)</f>
        <v>4</v>
      </c>
      <c r="AA12" s="25">
        <f>IF(COUNT(D11:K11)&gt;2,SMALL(D11:K11,3),21)</f>
        <v>9</v>
      </c>
      <c r="AB12" s="25">
        <f>IF(COUNT(D11:K11)&gt;3,SMALL(D11:K11,4),21)</f>
        <v>21</v>
      </c>
      <c r="AC12" s="25">
        <f>IF(COUNT(D11:K11)&gt;4,SMALL(D11:K11,5),21)</f>
        <v>21</v>
      </c>
      <c r="AD12">
        <f t="shared" si="9"/>
        <v>48</v>
      </c>
      <c r="AE12"/>
      <c r="AH12" s="36"/>
      <c r="AI12"/>
    </row>
    <row r="13" spans="1:35" ht="13" customHeight="1" x14ac:dyDescent="0.15">
      <c r="A13" s="27"/>
      <c r="B13" s="95" t="s">
        <v>38</v>
      </c>
      <c r="C13" s="95" t="s">
        <v>27</v>
      </c>
      <c r="D13" s="5"/>
      <c r="E13" s="2"/>
      <c r="F13" s="5">
        <v>1</v>
      </c>
      <c r="G13" s="2"/>
      <c r="H13" s="6">
        <v>2</v>
      </c>
      <c r="I13" s="89"/>
      <c r="J13" s="6"/>
      <c r="K13" s="5"/>
      <c r="L13" s="8">
        <v>1</v>
      </c>
      <c r="M13" s="8">
        <v>2</v>
      </c>
      <c r="N13" s="8"/>
      <c r="O13" s="8"/>
      <c r="P13" s="8"/>
      <c r="Q13" s="8"/>
      <c r="R13" s="8">
        <v>39</v>
      </c>
      <c r="T13">
        <f>IF(COUNT(#REF!)&gt;0,SMALL(#REF!,1),21)</f>
        <v>21</v>
      </c>
      <c r="U13">
        <f>IF(COUNT(#REF!)&gt;1,SMALL(#REF!,2),21)</f>
        <v>21</v>
      </c>
      <c r="V13">
        <f>IF(COUNT(#REF!)&gt;2,SMALL(#REF!,3),21)</f>
        <v>21</v>
      </c>
      <c r="W13">
        <f t="shared" si="3"/>
        <v>0</v>
      </c>
      <c r="Y13" s="25">
        <f>IF(COUNT(#REF!)&gt;0,SMALL(#REF!,1),21)</f>
        <v>21</v>
      </c>
      <c r="Z13" s="25">
        <f>IF(COUNT(#REF!)&gt;1,SMALL(#REF!,2),21)</f>
        <v>21</v>
      </c>
      <c r="AA13" s="25">
        <f>IF(COUNT(#REF!)&gt;2,SMALL(#REF!,3),21)</f>
        <v>21</v>
      </c>
      <c r="AB13" s="25">
        <f>IF(COUNT(#REF!)&gt;3,SMALL(#REF!,4),21)</f>
        <v>21</v>
      </c>
      <c r="AC13" s="25">
        <f>IF(COUNT(#REF!)&gt;4,SMALL(#REF!,5),21)</f>
        <v>21</v>
      </c>
      <c r="AD13">
        <f t="shared" si="9"/>
        <v>0</v>
      </c>
      <c r="AF13" s="25"/>
      <c r="AG13" s="25"/>
      <c r="AH13" s="36"/>
    </row>
    <row r="14" spans="1:35" ht="13" customHeight="1" x14ac:dyDescent="0.15">
      <c r="A14" s="27"/>
      <c r="B14" s="8" t="s">
        <v>45</v>
      </c>
      <c r="C14" s="8" t="s">
        <v>21</v>
      </c>
      <c r="D14" s="32">
        <v>18</v>
      </c>
      <c r="E14" s="21"/>
      <c r="F14" s="22">
        <v>15</v>
      </c>
      <c r="G14" s="21">
        <v>9</v>
      </c>
      <c r="H14" s="23">
        <v>5</v>
      </c>
      <c r="I14" s="72">
        <v>10</v>
      </c>
      <c r="J14" s="6"/>
      <c r="K14" s="5"/>
      <c r="L14" s="8">
        <f t="shared" ref="L14:N15" si="10">IF(T16&gt;20," ",T16)</f>
        <v>5</v>
      </c>
      <c r="M14" s="8">
        <f t="shared" si="10"/>
        <v>9</v>
      </c>
      <c r="N14" s="8">
        <f t="shared" si="10"/>
        <v>10</v>
      </c>
      <c r="O14" s="8"/>
      <c r="P14" s="8"/>
      <c r="Q14" s="8"/>
      <c r="R14" s="8">
        <f>IF(W16&lt;1," ",W16)</f>
        <v>39</v>
      </c>
      <c r="T14">
        <f>IF(COUNT(D12:K12)&gt;0,SMALL(D12:K12,1),21)</f>
        <v>2</v>
      </c>
      <c r="U14">
        <f>IF(COUNT(D12:K12)&gt;1,SMALL(D12:K12,2),21)</f>
        <v>2</v>
      </c>
      <c r="V14">
        <f>IF(COUNT(D12:K12)&gt;2,SMALL(D12:K12,3),21)</f>
        <v>8</v>
      </c>
      <c r="W14">
        <f t="shared" si="3"/>
        <v>51</v>
      </c>
      <c r="Y14" s="25">
        <f>IF(COUNT(D12:K12)&gt;0,SMALL(D12:K12,1),21)</f>
        <v>2</v>
      </c>
      <c r="Z14" s="25">
        <f>IF(COUNT(D12:K12)&gt;1,SMALL(D12:K12,2),21)</f>
        <v>2</v>
      </c>
      <c r="AA14" s="25">
        <f>IF(COUNT(D12:K12)&gt;2,SMALL(D12:K12,3),21)</f>
        <v>8</v>
      </c>
      <c r="AB14" s="25">
        <f>IF(COUNT(D12:K12)&gt;3,SMALL(D12:K12,4),21)</f>
        <v>12</v>
      </c>
      <c r="AC14" s="25">
        <f>IF(COUNT(D12:K12)&gt;4,SMALL(D12:K12,5),21)</f>
        <v>18</v>
      </c>
      <c r="AD14">
        <f t="shared" si="9"/>
        <v>63</v>
      </c>
      <c r="AF14" s="25"/>
      <c r="AG14" s="25"/>
      <c r="AH14" s="36"/>
    </row>
    <row r="15" spans="1:35" ht="13" customHeight="1" x14ac:dyDescent="0.15">
      <c r="A15" s="27"/>
      <c r="B15" s="8" t="s">
        <v>34</v>
      </c>
      <c r="C15" s="8" t="s">
        <v>15</v>
      </c>
      <c r="D15" s="32"/>
      <c r="E15" s="21">
        <v>10</v>
      </c>
      <c r="F15" s="22">
        <v>9</v>
      </c>
      <c r="G15" s="21"/>
      <c r="H15" s="23"/>
      <c r="I15" s="72">
        <v>8</v>
      </c>
      <c r="J15" s="6"/>
      <c r="K15" s="5"/>
      <c r="L15" s="8">
        <f t="shared" si="10"/>
        <v>8</v>
      </c>
      <c r="M15" s="8">
        <f t="shared" si="10"/>
        <v>9</v>
      </c>
      <c r="N15" s="8">
        <f t="shared" si="10"/>
        <v>10</v>
      </c>
      <c r="O15" s="8"/>
      <c r="P15" s="8"/>
      <c r="Q15" s="8"/>
      <c r="R15" s="8">
        <f>IF(W17&lt;1," ",W17)</f>
        <v>36</v>
      </c>
      <c r="T15">
        <f>IF(COUNT(D13:K13)&gt;0,SMALL(D13:K13,1),21)</f>
        <v>1</v>
      </c>
      <c r="U15">
        <f>IF(COUNT(D13:K13)&gt;1,SMALL(D13:K13,2),21)</f>
        <v>2</v>
      </c>
      <c r="V15">
        <f>IF(COUNT(D13:K13)&gt;2,SMALL(D13:K13,3),21)</f>
        <v>21</v>
      </c>
      <c r="W15">
        <f t="shared" si="3"/>
        <v>39</v>
      </c>
      <c r="Y15" s="25">
        <f>IF(COUNT(D13:K13)&gt;0,SMALL(D13:K13,1),21)</f>
        <v>1</v>
      </c>
      <c r="Z15" s="25">
        <f>IF(COUNT(D13:K13)&gt;1,SMALL(D13:K13,2),21)</f>
        <v>2</v>
      </c>
      <c r="AA15" s="25">
        <f>IF(COUNT(D13:K13)&gt;2,SMALL(D13:K13,3),21)</f>
        <v>21</v>
      </c>
      <c r="AB15" s="25">
        <f>IF(COUNT(D13:K13)&gt;3,SMALL(D13:K13,4),21)</f>
        <v>21</v>
      </c>
      <c r="AC15" s="25">
        <f>IF(COUNT(D13:K13)&gt;4,SMALL(D13:K13,5),21)</f>
        <v>21</v>
      </c>
      <c r="AD15">
        <f t="shared" si="9"/>
        <v>39</v>
      </c>
      <c r="AF15" s="25"/>
      <c r="AG15" s="25"/>
      <c r="AH15" s="36"/>
    </row>
    <row r="16" spans="1:35" ht="13" customHeight="1" x14ac:dyDescent="0.15">
      <c r="A16" s="27"/>
      <c r="B16" s="8" t="s">
        <v>22</v>
      </c>
      <c r="C16" s="8" t="s">
        <v>23</v>
      </c>
      <c r="D16" s="32">
        <v>5</v>
      </c>
      <c r="E16" s="21">
        <v>12</v>
      </c>
      <c r="F16" s="22"/>
      <c r="G16" s="21"/>
      <c r="H16" s="28"/>
      <c r="I16" s="28">
        <v>11</v>
      </c>
      <c r="J16" s="6"/>
      <c r="K16" s="5"/>
      <c r="L16" s="8">
        <v>5</v>
      </c>
      <c r="M16" s="8">
        <v>12</v>
      </c>
      <c r="N16" s="8">
        <v>11</v>
      </c>
      <c r="O16" s="8"/>
      <c r="P16" s="8"/>
      <c r="Q16" s="8"/>
      <c r="R16" s="8">
        <v>35</v>
      </c>
      <c r="T16">
        <f>IF(COUNT(D14:K14)&gt;0,SMALL(D14:K14,1),21)</f>
        <v>5</v>
      </c>
      <c r="U16">
        <f>IF(COUNT(D14:K14)&gt;1,SMALL(D14:K14,2),21)</f>
        <v>9</v>
      </c>
      <c r="V16">
        <f>IF(COUNT(D14:K14)&gt;2,SMALL(D14:K14,3),21)</f>
        <v>10</v>
      </c>
      <c r="W16">
        <f t="shared" si="3"/>
        <v>39</v>
      </c>
      <c r="Y16" s="25">
        <f>IF(COUNT(D14:K14)&gt;0,SMALL(D14:K14,1),21)</f>
        <v>5</v>
      </c>
      <c r="Z16" s="25">
        <f>IF(COUNT(D14:K14)&gt;1,SMALL(D14:K14,2),21)</f>
        <v>9</v>
      </c>
      <c r="AA16" s="25">
        <f>IF(COUNT(D14:K14)&gt;2,SMALL(D14:K14,3),21)</f>
        <v>10</v>
      </c>
      <c r="AB16" s="25">
        <f>IF(COUNT(D14:K14)&gt;3,SMALL(D14:K14,4),21)</f>
        <v>15</v>
      </c>
      <c r="AC16" s="25">
        <f>IF(COUNT(D14:K14)&gt;4,SMALL(D14:K14,5),21)</f>
        <v>18</v>
      </c>
      <c r="AD16">
        <f t="shared" si="9"/>
        <v>48</v>
      </c>
      <c r="AF16" s="25"/>
      <c r="AG16" s="25"/>
      <c r="AH16" s="36"/>
    </row>
    <row r="17" spans="1:35" ht="13" customHeight="1" x14ac:dyDescent="0.15">
      <c r="A17" s="96"/>
      <c r="B17" s="8" t="s">
        <v>24</v>
      </c>
      <c r="C17" s="8" t="s">
        <v>15</v>
      </c>
      <c r="D17" s="32">
        <v>11</v>
      </c>
      <c r="E17" s="21">
        <v>6</v>
      </c>
      <c r="F17" s="22">
        <v>16</v>
      </c>
      <c r="G17" s="21">
        <v>12</v>
      </c>
      <c r="H17" s="28"/>
      <c r="I17" s="28">
        <v>18</v>
      </c>
      <c r="J17" s="6"/>
      <c r="K17" s="5"/>
      <c r="L17" s="8">
        <v>11</v>
      </c>
      <c r="M17" s="8">
        <v>6</v>
      </c>
      <c r="N17" s="8">
        <v>12</v>
      </c>
      <c r="O17" s="8"/>
      <c r="P17" s="8"/>
      <c r="Q17" s="8"/>
      <c r="R17" s="8">
        <v>34</v>
      </c>
      <c r="T17">
        <f>IF(COUNT(D15:K15)&gt;0,SMALL(D15:K15,1),21)</f>
        <v>8</v>
      </c>
      <c r="U17">
        <f>IF(COUNT(D15:K15)&gt;1,SMALL(D15:K15,2),21)</f>
        <v>9</v>
      </c>
      <c r="V17">
        <f>IF(COUNT(D15:K15)&gt;2,SMALL(D15:K15,3),21)</f>
        <v>10</v>
      </c>
      <c r="W17">
        <f t="shared" si="3"/>
        <v>36</v>
      </c>
      <c r="Y17" s="25">
        <f>IF(COUNT(D15:K15)&gt;0,SMALL(D15:K15,1),21)</f>
        <v>8</v>
      </c>
      <c r="Z17" s="25">
        <f>IF(COUNT(D15:K15)&gt;1,SMALL(D15:K15,2),21)</f>
        <v>9</v>
      </c>
      <c r="AA17" s="25">
        <f>IF(COUNT(D15:K15)&gt;2,SMALL(D15:K15,3),21)</f>
        <v>10</v>
      </c>
      <c r="AB17" s="25">
        <f>IF(COUNT(D15:K15)&gt;3,SMALL(D15:K15,4),21)</f>
        <v>21</v>
      </c>
      <c r="AC17" s="25">
        <f>IF(COUNT(D15:K15)&gt;4,SMALL(D15:K15,5),21)</f>
        <v>21</v>
      </c>
      <c r="AD17">
        <f t="shared" si="9"/>
        <v>36</v>
      </c>
      <c r="AF17" s="25"/>
      <c r="AG17" s="25"/>
      <c r="AH17" s="36"/>
      <c r="AI17" s="25"/>
    </row>
    <row r="18" spans="1:35" ht="13" customHeight="1" x14ac:dyDescent="0.15">
      <c r="A18" s="27"/>
      <c r="B18" s="8" t="s">
        <v>41</v>
      </c>
      <c r="C18" s="8" t="s">
        <v>42</v>
      </c>
      <c r="D18" s="32">
        <v>16</v>
      </c>
      <c r="E18" s="21"/>
      <c r="F18" s="22">
        <v>13</v>
      </c>
      <c r="G18" s="21">
        <v>6</v>
      </c>
      <c r="H18" s="28">
        <v>11</v>
      </c>
      <c r="I18" s="28"/>
      <c r="J18" s="6"/>
      <c r="K18" s="5"/>
      <c r="L18" s="8">
        <f>IF(T20&gt;20," ",T20)</f>
        <v>6</v>
      </c>
      <c r="M18" s="8">
        <f>IF(U20&gt;20," ",U20)</f>
        <v>11</v>
      </c>
      <c r="N18" s="8">
        <f>IF(V20&gt;20," ",V20)</f>
        <v>13</v>
      </c>
      <c r="O18" s="8"/>
      <c r="P18" s="8"/>
      <c r="Q18" s="8"/>
      <c r="R18" s="8">
        <f>IF(W20&lt;1," ",W20)</f>
        <v>33</v>
      </c>
      <c r="T18">
        <f>IF(COUNT(D16:K16)&gt;0,SMALL(D16:K16,1),21)</f>
        <v>5</v>
      </c>
      <c r="U18">
        <f>IF(COUNT(D16:K16)&gt;1,SMALL(D16:K16,2),21)</f>
        <v>11</v>
      </c>
      <c r="V18">
        <f>IF(COUNT(D16:K16)&gt;2,SMALL(D16:K16,3),21)</f>
        <v>12</v>
      </c>
      <c r="W18">
        <f>21*3-T18-U18-V18-((3-COUNT(T18:V18))*21)</f>
        <v>35</v>
      </c>
      <c r="Y18" s="25">
        <f>IF(COUNT(D16:K16)&gt;0,SMALL(D16:K16,1),21)</f>
        <v>5</v>
      </c>
      <c r="Z18" s="25">
        <f>IF(COUNT(D16:K16)&gt;1,SMALL(D16:K16,2),21)</f>
        <v>11</v>
      </c>
      <c r="AA18" s="25">
        <f>IF(COUNT(D16:K16)&gt;2,SMALL(D16:K16,3),21)</f>
        <v>12</v>
      </c>
      <c r="AB18" s="25">
        <f>IF(COUNT(D16:K16)&gt;3,SMALL(D16:K16,4),21)</f>
        <v>21</v>
      </c>
      <c r="AC18" s="25">
        <f>IF(COUNT(D16:K16)&gt;4,SMALL(D16:K16,5),21)</f>
        <v>21</v>
      </c>
      <c r="AD18">
        <f t="shared" si="9"/>
        <v>35</v>
      </c>
      <c r="AF18" s="25"/>
      <c r="AG18" s="25"/>
      <c r="AH18" s="36"/>
    </row>
    <row r="19" spans="1:35" ht="13" customHeight="1" x14ac:dyDescent="0.15">
      <c r="A19" s="27"/>
      <c r="B19" s="8" t="s">
        <v>53</v>
      </c>
      <c r="C19" s="95" t="s">
        <v>21</v>
      </c>
      <c r="D19" s="149">
        <v>14</v>
      </c>
      <c r="E19" s="149">
        <v>11</v>
      </c>
      <c r="F19" s="8">
        <v>10</v>
      </c>
      <c r="G19" s="8"/>
      <c r="H19" s="8">
        <v>10</v>
      </c>
      <c r="I19" s="8"/>
      <c r="J19" s="10"/>
      <c r="K19" s="118"/>
      <c r="L19" s="8">
        <f>IF(T21&gt;20," ",T21)</f>
        <v>10</v>
      </c>
      <c r="M19" s="8">
        <v>10</v>
      </c>
      <c r="N19" s="8">
        <v>11</v>
      </c>
      <c r="O19" s="8"/>
      <c r="P19" s="8"/>
      <c r="Q19" s="8"/>
      <c r="R19" s="8">
        <f>IF(W21&lt;1," ",W21)</f>
        <v>32</v>
      </c>
      <c r="T19">
        <f>IF(COUNT(D17:K17)&gt;0,SMALL(D17:K17,1),21)</f>
        <v>6</v>
      </c>
      <c r="U19">
        <f>IF(COUNT(D17:K17)&gt;1,SMALL(D17:K17,2),21)</f>
        <v>11</v>
      </c>
      <c r="V19">
        <f>IF(COUNT(D17:K17)&gt;2,SMALL(D17:K17,3),21)</f>
        <v>12</v>
      </c>
      <c r="W19">
        <f t="shared" si="3"/>
        <v>34</v>
      </c>
      <c r="Y19" s="25">
        <f>IF(COUNT(D17:K17)&gt;0,SMALL(D17:K17,1),21)</f>
        <v>6</v>
      </c>
      <c r="Z19" s="25">
        <f>IF(COUNT(D17:K17)&gt;1,SMALL(D17:K17,2),21)</f>
        <v>11</v>
      </c>
      <c r="AA19" s="25">
        <f>IF(COUNT(D17:K17)&gt;2,SMALL(D17:K17,3),21)</f>
        <v>12</v>
      </c>
      <c r="AB19" s="25">
        <f>IF(COUNT(D17:K17)&gt;3,SMALL(D17:K17,4),21)</f>
        <v>16</v>
      </c>
      <c r="AC19" s="25">
        <f>IF(COUNT(D17:K17)&gt;4,SMALL(D17:K17,5),21)</f>
        <v>18</v>
      </c>
      <c r="AD19">
        <f t="shared" si="9"/>
        <v>42</v>
      </c>
      <c r="AF19" s="25"/>
      <c r="AG19" s="25"/>
      <c r="AH19" s="36"/>
    </row>
    <row r="20" spans="1:35" ht="13" customHeight="1" x14ac:dyDescent="0.15">
      <c r="A20" s="27"/>
      <c r="B20" s="8" t="s">
        <v>32</v>
      </c>
      <c r="C20" s="8" t="s">
        <v>33</v>
      </c>
      <c r="D20" s="32"/>
      <c r="E20" s="21">
        <v>9</v>
      </c>
      <c r="F20" s="22">
        <v>17</v>
      </c>
      <c r="G20" s="21"/>
      <c r="H20" s="28">
        <v>19</v>
      </c>
      <c r="I20" s="28">
        <v>13</v>
      </c>
      <c r="J20" s="6"/>
      <c r="K20" s="5"/>
      <c r="L20" s="8">
        <f>IF(T22&gt;20," ",T22)</f>
        <v>9</v>
      </c>
      <c r="M20" s="8">
        <f>IF(U22&gt;20," ",U22)</f>
        <v>13</v>
      </c>
      <c r="N20" s="8">
        <f>IF(V22&gt;20," ",V22)</f>
        <v>17</v>
      </c>
      <c r="O20" s="8"/>
      <c r="P20" s="8"/>
      <c r="Q20" s="8"/>
      <c r="R20" s="8">
        <f>IF(W22&lt;1," ",W22)</f>
        <v>24</v>
      </c>
      <c r="T20">
        <f>IF(COUNT(D18:K18)&gt;0,SMALL(D18:K18,1),21)</f>
        <v>6</v>
      </c>
      <c r="U20">
        <f>IF(COUNT(D18:K18)&gt;1,SMALL(D18:K18,2),21)</f>
        <v>11</v>
      </c>
      <c r="V20">
        <f>IF(COUNT(D18:K18)&gt;2,SMALL(D18:K18,3),21)</f>
        <v>13</v>
      </c>
      <c r="W20">
        <f t="shared" si="3"/>
        <v>33</v>
      </c>
      <c r="Y20" s="25">
        <f>IF(COUNT(D18:K18)&gt;0,SMALL(D18:K18,1),21)</f>
        <v>6</v>
      </c>
      <c r="Z20" s="25">
        <f>IF(COUNT(D18:K18)&gt;1,SMALL(D18:K18,2),21)</f>
        <v>11</v>
      </c>
      <c r="AA20" s="25">
        <f>IF(COUNT(D18:K18)&gt;2,SMALL(D18:K18,3),21)</f>
        <v>13</v>
      </c>
      <c r="AB20" s="25">
        <f>IF(COUNT(D18:K18)&gt;3,SMALL(D18:K18,4),21)</f>
        <v>16</v>
      </c>
      <c r="AC20" s="25">
        <f>IF(COUNT(D18:K18)&gt;4,SMALL(D18:K18,5),21)</f>
        <v>21</v>
      </c>
      <c r="AD20">
        <f t="shared" si="9"/>
        <v>38</v>
      </c>
      <c r="AF20" s="25"/>
      <c r="AG20" s="25"/>
      <c r="AH20" s="36"/>
    </row>
    <row r="21" spans="1:35" ht="13" customHeight="1" x14ac:dyDescent="0.15">
      <c r="A21" s="27"/>
      <c r="B21" s="8" t="s">
        <v>28</v>
      </c>
      <c r="C21" s="8" t="s">
        <v>29</v>
      </c>
      <c r="D21" s="32"/>
      <c r="E21" s="21">
        <v>6</v>
      </c>
      <c r="F21" s="22"/>
      <c r="G21" s="21"/>
      <c r="H21" s="23"/>
      <c r="I21" s="72">
        <v>14</v>
      </c>
      <c r="J21" s="6"/>
      <c r="K21" s="5"/>
      <c r="L21" s="8">
        <f>IF(T23&gt;20," ",T23)</f>
        <v>6</v>
      </c>
      <c r="M21" s="8">
        <v>14</v>
      </c>
      <c r="N21" s="8" t="str">
        <f>IF(V23&gt;20," ",V23)</f>
        <v xml:space="preserve"> </v>
      </c>
      <c r="O21" s="8"/>
      <c r="P21" s="8"/>
      <c r="Q21" s="8"/>
      <c r="R21" s="8">
        <f>IF(W23&lt;1," ",W23)</f>
        <v>22</v>
      </c>
      <c r="T21">
        <f>IF(COUNT(D19:K19)&gt;0,SMALL(D19:K19,1),21)</f>
        <v>10</v>
      </c>
      <c r="U21">
        <f>IF(COUNT(D19:K19)&gt;1,SMALL(D19:K19,2),21)</f>
        <v>10</v>
      </c>
      <c r="V21">
        <f>IF(COUNT(D19:K19)&gt;2,SMALL(D19:K19,3),21)</f>
        <v>11</v>
      </c>
      <c r="W21">
        <f t="shared" si="3"/>
        <v>32</v>
      </c>
      <c r="Y21" s="25">
        <f>IF(COUNT(D19:K19)&gt;0,SMALL(D19:K19,1),21)</f>
        <v>10</v>
      </c>
      <c r="Z21" s="25">
        <f>IF(COUNT(D19:K19)&gt;1,SMALL(D19:K19,2),21)</f>
        <v>10</v>
      </c>
      <c r="AA21" s="25">
        <f>IF(COUNT(D19:K19)&gt;2,SMALL(D19:K19,3),21)</f>
        <v>11</v>
      </c>
      <c r="AB21" s="25">
        <f>IF(COUNT(D19:K19)&gt;3,SMALL(D19:K19,4),21)</f>
        <v>14</v>
      </c>
      <c r="AC21" s="25">
        <f>IF(COUNT(D19:K19)&gt;4,SMALL(D19:K19,5),21)</f>
        <v>21</v>
      </c>
      <c r="AD21">
        <f t="shared" si="9"/>
        <v>39</v>
      </c>
      <c r="AF21" s="25"/>
      <c r="AG21" s="25"/>
      <c r="AH21" s="36"/>
    </row>
    <row r="22" spans="1:35" ht="13" customHeight="1" x14ac:dyDescent="0.15">
      <c r="A22" s="96"/>
      <c r="B22" s="8" t="s">
        <v>26</v>
      </c>
      <c r="C22" s="8" t="s">
        <v>27</v>
      </c>
      <c r="D22" s="32">
        <v>3</v>
      </c>
      <c r="E22" s="21"/>
      <c r="F22" s="22"/>
      <c r="G22" s="21"/>
      <c r="H22" s="23"/>
      <c r="I22" s="72"/>
      <c r="J22" s="6"/>
      <c r="K22" s="5"/>
      <c r="L22" s="8">
        <v>3</v>
      </c>
      <c r="M22" s="8"/>
      <c r="N22" s="8"/>
      <c r="O22" s="8"/>
      <c r="P22" s="8"/>
      <c r="Q22" s="8"/>
      <c r="R22" s="8">
        <v>18</v>
      </c>
      <c r="T22">
        <f>IF(COUNT(D20:K20)&gt;0,SMALL(D20:K20,1),21)</f>
        <v>9</v>
      </c>
      <c r="U22">
        <f>IF(COUNT(D20:K20)&gt;1,SMALL(D20:K20,2),21)</f>
        <v>13</v>
      </c>
      <c r="V22">
        <f>IF(COUNT(D20:K20)&gt;2,SMALL(D20:K20,3),21)</f>
        <v>17</v>
      </c>
      <c r="W22">
        <f t="shared" si="3"/>
        <v>24</v>
      </c>
      <c r="Y22" s="25">
        <f>IF(COUNT(D20:K20)&gt;0,SMALL(D20:K20,1),21)</f>
        <v>9</v>
      </c>
      <c r="Z22" s="25">
        <f>IF(COUNT(D20:K20)&gt;1,SMALL(D20:K20,2),21)</f>
        <v>13</v>
      </c>
      <c r="AA22" s="25">
        <f>IF(COUNT(D20:K20)&gt;2,SMALL(D20:K20,3),21)</f>
        <v>17</v>
      </c>
      <c r="AB22" s="25">
        <f>IF(COUNT(D20:K20)&gt;3,SMALL(D20:K20,4),21)</f>
        <v>19</v>
      </c>
      <c r="AC22" s="25">
        <f>IF(COUNT(D20:K20)&gt;4,SMALL(D20:K20,5),21)</f>
        <v>21</v>
      </c>
      <c r="AD22">
        <f t="shared" si="9"/>
        <v>26</v>
      </c>
      <c r="AF22" s="25"/>
      <c r="AG22" s="25"/>
      <c r="AH22" s="36"/>
    </row>
    <row r="23" spans="1:35" ht="13" customHeight="1" x14ac:dyDescent="0.15">
      <c r="A23" s="96"/>
      <c r="B23" s="95" t="s">
        <v>159</v>
      </c>
      <c r="C23" s="95" t="s">
        <v>160</v>
      </c>
      <c r="D23" s="5"/>
      <c r="E23" s="2"/>
      <c r="F23" s="5"/>
      <c r="G23" s="2">
        <v>10</v>
      </c>
      <c r="H23" s="6">
        <v>14</v>
      </c>
      <c r="I23" s="89"/>
      <c r="J23" s="6"/>
      <c r="K23" s="5"/>
      <c r="L23" s="8">
        <f>IF(T25&gt;20," ",T25)</f>
        <v>10</v>
      </c>
      <c r="M23" s="8">
        <v>14</v>
      </c>
      <c r="N23" s="8"/>
      <c r="O23" s="8"/>
      <c r="P23" s="8"/>
      <c r="Q23" s="8"/>
      <c r="R23" s="8">
        <f>IF(W25&lt;1," ",W25)</f>
        <v>18</v>
      </c>
      <c r="T23">
        <f>IF(COUNT(D21:K21)&gt;0,SMALL(D21:K21,1),21)</f>
        <v>6</v>
      </c>
      <c r="U23">
        <f>IF(COUNT(D21:K21)&gt;1,SMALL(D21:K21,2),21)</f>
        <v>14</v>
      </c>
      <c r="V23">
        <f>IF(COUNT(D21:K21)&gt;2,SMALL(D21:K21,3),21)</f>
        <v>21</v>
      </c>
      <c r="W23">
        <f t="shared" si="3"/>
        <v>22</v>
      </c>
      <c r="Y23" s="25">
        <f>IF(COUNT(D21:K21)&gt;0,SMALL(D21:K21,1),21)</f>
        <v>6</v>
      </c>
      <c r="Z23" s="25">
        <f>IF(COUNT(D21:K21)&gt;1,SMALL(D21:K21,2),21)</f>
        <v>14</v>
      </c>
      <c r="AA23" s="25">
        <f>IF(COUNT(D21:K21)&gt;2,SMALL(D21:K21,3),21)</f>
        <v>21</v>
      </c>
      <c r="AB23" s="25">
        <f>IF(COUNT(D21:K21)&gt;3,SMALL(D21:K21,4),21)</f>
        <v>21</v>
      </c>
      <c r="AC23" s="25">
        <f>IF(COUNT(D21:K21)&gt;4,SMALL(D21:K21,5),21)</f>
        <v>21</v>
      </c>
      <c r="AD23">
        <f t="shared" si="9"/>
        <v>22</v>
      </c>
      <c r="AF23" s="25"/>
      <c r="AG23" s="25"/>
      <c r="AH23" s="36"/>
    </row>
    <row r="24" spans="1:35" ht="13" customHeight="1" x14ac:dyDescent="0.15">
      <c r="A24" s="96"/>
      <c r="B24" s="95" t="s">
        <v>176</v>
      </c>
      <c r="C24" s="95" t="s">
        <v>177</v>
      </c>
      <c r="D24" s="5"/>
      <c r="E24" s="2"/>
      <c r="F24" s="5"/>
      <c r="G24" s="2"/>
      <c r="H24" s="6">
        <v>3</v>
      </c>
      <c r="I24" s="89">
        <v>16</v>
      </c>
      <c r="J24" s="6"/>
      <c r="K24" s="5"/>
      <c r="L24" s="8">
        <v>3</v>
      </c>
      <c r="M24" s="8">
        <v>15</v>
      </c>
      <c r="N24" s="8"/>
      <c r="O24" s="8"/>
      <c r="P24" s="8"/>
      <c r="Q24" s="8"/>
      <c r="R24" s="8">
        <v>18</v>
      </c>
      <c r="T24">
        <f>IF(COUNT(D22:K22)&gt;0,SMALL(D22:K22,1),21)</f>
        <v>3</v>
      </c>
      <c r="U24">
        <f>IF(COUNT(D22:K22)&gt;1,SMALL(D22:K22,2),21)</f>
        <v>21</v>
      </c>
      <c r="V24">
        <f>IF(COUNT(D22:K22)&gt;2,SMALL(D22:K22,3),21)</f>
        <v>21</v>
      </c>
      <c r="W24">
        <f t="shared" si="3"/>
        <v>18</v>
      </c>
      <c r="Y24" s="25">
        <f>IF(COUNT(D22:K22)&gt;0,SMALL(D22:K22,1),21)</f>
        <v>3</v>
      </c>
      <c r="Z24" s="25">
        <f>IF(COUNT(D22:K22)&gt;1,SMALL(D22:K22,2),21)</f>
        <v>21</v>
      </c>
      <c r="AA24" s="25">
        <f>IF(COUNT(D22:K22)&gt;2,SMALL(D22:K22,3),21)</f>
        <v>21</v>
      </c>
      <c r="AB24" s="25">
        <f>IF(COUNT(D22:K22)&gt;3,SMALL(D22:K22,4),21)</f>
        <v>21</v>
      </c>
      <c r="AC24" s="25">
        <f>IF(COUNT(D22:K22)&gt;4,SMALL(D22:K22,5),21)</f>
        <v>21</v>
      </c>
      <c r="AD24">
        <f t="shared" si="9"/>
        <v>18</v>
      </c>
      <c r="AF24" s="25"/>
      <c r="AG24" s="25"/>
      <c r="AH24" s="36"/>
    </row>
    <row r="25" spans="1:35" ht="13" customHeight="1" x14ac:dyDescent="0.15">
      <c r="A25" s="27"/>
      <c r="B25" s="8" t="s">
        <v>151</v>
      </c>
      <c r="C25" s="8" t="s">
        <v>50</v>
      </c>
      <c r="D25" s="5"/>
      <c r="E25" s="2"/>
      <c r="F25" s="5"/>
      <c r="G25" s="2">
        <v>5</v>
      </c>
      <c r="H25" s="6"/>
      <c r="I25" s="89"/>
      <c r="J25" s="6"/>
      <c r="K25" s="5"/>
      <c r="L25" s="8">
        <f>IF(T27&gt;20," ",T27)</f>
        <v>5</v>
      </c>
      <c r="M25" s="8"/>
      <c r="N25" s="8"/>
      <c r="O25" s="8"/>
      <c r="P25" s="8"/>
      <c r="Q25" s="8"/>
      <c r="R25" s="8">
        <f>IF(W27&lt;1," ",W27)</f>
        <v>16</v>
      </c>
      <c r="T25">
        <f>IF(COUNT(D23:K23)&gt;0,SMALL(D23:K23,1),21)</f>
        <v>10</v>
      </c>
      <c r="U25">
        <f>IF(COUNT(D23:K23)&gt;1,SMALL(D23:K23,2),21)</f>
        <v>14</v>
      </c>
      <c r="V25">
        <f>IF(COUNT(D23:K23)&gt;2,SMALL(D23:K23,3),21)</f>
        <v>21</v>
      </c>
      <c r="W25">
        <f t="shared" si="3"/>
        <v>18</v>
      </c>
      <c r="Y25" s="25">
        <f>IF(COUNT(D23:K23)&gt;0,SMALL(D23:K23,1),21)</f>
        <v>10</v>
      </c>
      <c r="Z25" s="25">
        <f>IF(COUNT(D23:K23)&gt;1,SMALL(D23:K23,2),21)</f>
        <v>14</v>
      </c>
      <c r="AA25" s="25">
        <f>IF(COUNT(D23:K23)&gt;2,SMALL(D23:K23,3),21)</f>
        <v>21</v>
      </c>
      <c r="AB25" s="25">
        <f>IF(COUNT(D23:K23)&gt;3,SMALL(D23:K23,4),21)</f>
        <v>21</v>
      </c>
      <c r="AC25" s="25">
        <f>IF(COUNT(D23:K23)&gt;4,SMALL(D23:K23,5),21)</f>
        <v>21</v>
      </c>
      <c r="AD25">
        <f t="shared" si="9"/>
        <v>18</v>
      </c>
      <c r="AF25" s="25"/>
      <c r="AG25" s="25"/>
      <c r="AH25" s="36"/>
      <c r="AI25" s="36"/>
    </row>
    <row r="26" spans="1:35" ht="13" customHeight="1" x14ac:dyDescent="0.15">
      <c r="A26" s="96"/>
      <c r="B26" s="8" t="s">
        <v>46</v>
      </c>
      <c r="C26" s="8" t="s">
        <v>27</v>
      </c>
      <c r="D26" s="79">
        <v>19</v>
      </c>
      <c r="E26" s="28"/>
      <c r="F26" s="28">
        <v>8</v>
      </c>
      <c r="G26" s="113"/>
      <c r="H26" s="113"/>
      <c r="I26" s="113"/>
      <c r="J26" s="98"/>
      <c r="K26" s="99"/>
      <c r="L26" s="8">
        <v>8</v>
      </c>
      <c r="M26" s="8">
        <f>IF(U28&gt;20," ",U28)</f>
        <v>19</v>
      </c>
      <c r="N26" s="8" t="str">
        <f>IF(V28&gt;20," ",V28)</f>
        <v xml:space="preserve"> </v>
      </c>
      <c r="O26" s="8"/>
      <c r="P26" s="8"/>
      <c r="Q26" s="8"/>
      <c r="R26" s="8">
        <f>IF(W28&lt;1," ",W28)</f>
        <v>15</v>
      </c>
      <c r="T26">
        <f>IF(COUNT(D24:K24)&gt;0,SMALL(D24:K24,1),21)</f>
        <v>3</v>
      </c>
      <c r="U26">
        <f>IF(COUNT(D24:K24)&gt;1,SMALL(D24:K24,2),21)</f>
        <v>16</v>
      </c>
      <c r="V26">
        <f>IF(COUNT(D24:K24)&gt;2,SMALL(D24:K24,3),21)</f>
        <v>21</v>
      </c>
      <c r="W26">
        <f t="shared" si="3"/>
        <v>23</v>
      </c>
      <c r="Y26" s="25">
        <f>IF(COUNT(D24:K24)&gt;0,SMALL(D24:K24,1),21)</f>
        <v>3</v>
      </c>
      <c r="Z26" s="25">
        <f>IF(COUNT(D24:K24)&gt;1,SMALL(D24:K24,2),21)</f>
        <v>16</v>
      </c>
      <c r="AA26" s="25">
        <f>IF(COUNT(D24:K24)&gt;2,SMALL(D24:K24,3),21)</f>
        <v>21</v>
      </c>
      <c r="AB26" s="25">
        <f>IF(COUNT(D24:K24)&gt;3,SMALL(D24:K24,4),21)</f>
        <v>21</v>
      </c>
      <c r="AC26" s="25">
        <f>IF(COUNT(D24:K24)&gt;4,SMALL(D24:K24,5),21)</f>
        <v>21</v>
      </c>
      <c r="AD26">
        <f t="shared" si="9"/>
        <v>23</v>
      </c>
      <c r="AF26" s="25"/>
      <c r="AG26" s="25"/>
      <c r="AH26" s="36"/>
      <c r="AI26" s="25"/>
    </row>
    <row r="27" spans="1:35" ht="13" customHeight="1" x14ac:dyDescent="0.15">
      <c r="A27" s="27"/>
      <c r="B27" s="95" t="s">
        <v>51</v>
      </c>
      <c r="C27" s="95" t="s">
        <v>52</v>
      </c>
      <c r="D27" s="8"/>
      <c r="E27" s="8"/>
      <c r="F27" s="8">
        <v>7</v>
      </c>
      <c r="G27" s="8">
        <v>20</v>
      </c>
      <c r="H27" s="8"/>
      <c r="I27" s="97"/>
      <c r="J27" s="10"/>
      <c r="K27" s="118"/>
      <c r="L27" s="8">
        <v>7</v>
      </c>
      <c r="M27" s="8">
        <v>20</v>
      </c>
      <c r="N27" s="8"/>
      <c r="O27" s="8"/>
      <c r="P27" s="8"/>
      <c r="Q27" s="8"/>
      <c r="R27" s="8">
        <v>15</v>
      </c>
      <c r="T27">
        <f>IF(COUNT(D25:K25)&gt;0,SMALL(D25:K25,1),21)</f>
        <v>5</v>
      </c>
      <c r="U27">
        <f>IF(COUNT(D25:K25)&gt;1,SMALL(D25:K25,2),21)</f>
        <v>21</v>
      </c>
      <c r="V27">
        <f>IF(COUNT(D25:K25)&gt;2,SMALL(D25:K25,3),21)</f>
        <v>21</v>
      </c>
      <c r="W27">
        <f>21*3-T27-U27-V27-((3-COUNT(T27:V27))*21)</f>
        <v>16</v>
      </c>
      <c r="Y27" s="25">
        <f>IF(COUNT(D25:K25)&gt;0,SMALL(D25:K25,1),21)</f>
        <v>5</v>
      </c>
      <c r="Z27" s="25">
        <f>IF(COUNT(D25:K25)&gt;1,SMALL(D25:K25,2),21)</f>
        <v>21</v>
      </c>
      <c r="AA27" s="25">
        <f>IF(COUNT(D25:K25)&gt;2,SMALL(D25:K25,3),21)</f>
        <v>21</v>
      </c>
      <c r="AB27" s="25">
        <f>IF(COUNT(D25:K25)&gt;3,SMALL(D25:K25,4),21)</f>
        <v>21</v>
      </c>
      <c r="AC27" s="25">
        <f>IF(COUNT(D25:K25)&gt;4,SMALL(D25:K25,5),21)</f>
        <v>21</v>
      </c>
      <c r="AD27">
        <f t="shared" si="9"/>
        <v>16</v>
      </c>
      <c r="AF27" s="25"/>
      <c r="AG27" s="25"/>
      <c r="AH27" s="36"/>
      <c r="AI27" s="25"/>
    </row>
    <row r="28" spans="1:35" ht="13" customHeight="1" x14ac:dyDescent="0.15">
      <c r="A28" s="96"/>
      <c r="B28" s="8" t="s">
        <v>30</v>
      </c>
      <c r="C28" s="8" t="s">
        <v>27</v>
      </c>
      <c r="D28" s="79">
        <v>7</v>
      </c>
      <c r="E28" s="28"/>
      <c r="F28" s="28"/>
      <c r="G28" s="28"/>
      <c r="H28" s="28"/>
      <c r="I28" s="113"/>
      <c r="J28" s="10"/>
      <c r="K28" s="118"/>
      <c r="L28" s="8">
        <v>7</v>
      </c>
      <c r="M28" s="8" t="str">
        <f>IF(U30&gt;20," ",U30)</f>
        <v xml:space="preserve"> </v>
      </c>
      <c r="N28" s="8" t="str">
        <f>IF(V30&gt;20," ",V30)</f>
        <v xml:space="preserve"> </v>
      </c>
      <c r="O28" s="8"/>
      <c r="P28" s="8"/>
      <c r="Q28" s="8"/>
      <c r="R28" s="8">
        <v>14</v>
      </c>
      <c r="T28">
        <f>IF(COUNT(D26:K26)&gt;0,SMALL(D26:K26,1),21)</f>
        <v>8</v>
      </c>
      <c r="U28">
        <f>IF(COUNT(D26:K26)&gt;1,SMALL(D26:K26,2),21)</f>
        <v>19</v>
      </c>
      <c r="V28">
        <f>IF(COUNT(D26:K26)&gt;2,SMALL(D26:K26,3),21)</f>
        <v>21</v>
      </c>
      <c r="W28">
        <f>21*3-T28-U28-V28-((3-COUNT(T28:V28))*21)</f>
        <v>15</v>
      </c>
      <c r="Y28" s="25">
        <f>IF(COUNT(D26:K26)&gt;0,SMALL(D26:K26,1),21)</f>
        <v>8</v>
      </c>
      <c r="Z28" s="25">
        <f>IF(COUNT(D26:K26)&gt;1,SMALL(D26:K26,2),21)</f>
        <v>19</v>
      </c>
      <c r="AA28" s="25">
        <f>IF(COUNT(D26:K26)&gt;2,SMALL(D26:K26,3),21)</f>
        <v>21</v>
      </c>
      <c r="AB28" s="25">
        <f>IF(COUNT(D26:K26)&gt;3,SMALL(D26:K26,4),21)</f>
        <v>21</v>
      </c>
      <c r="AC28" s="25">
        <f>IF(COUNT(D26:K26)&gt;4,SMALL(D26:K26,5),21)</f>
        <v>21</v>
      </c>
      <c r="AD28">
        <f t="shared" ref="AD28" si="11">21*5-Y28-Z28-AA28-AB28-AC28-((5-COUNT(Y28:AC28))*21)</f>
        <v>15</v>
      </c>
      <c r="AG28" s="25"/>
      <c r="AH28" s="36"/>
    </row>
    <row r="29" spans="1:35" ht="13" customHeight="1" x14ac:dyDescent="0.15">
      <c r="A29" s="96"/>
      <c r="B29" s="8" t="s">
        <v>152</v>
      </c>
      <c r="C29" s="8" t="s">
        <v>27</v>
      </c>
      <c r="D29" s="8"/>
      <c r="E29" s="8"/>
      <c r="F29" s="8"/>
      <c r="G29" s="8">
        <v>7</v>
      </c>
      <c r="H29" s="8"/>
      <c r="I29" s="97"/>
      <c r="J29" s="10"/>
      <c r="K29" s="118"/>
      <c r="L29" s="8">
        <f>IF(T31&gt;20," ",T31)</f>
        <v>7</v>
      </c>
      <c r="M29" s="8"/>
      <c r="N29" s="8"/>
      <c r="O29" s="8"/>
      <c r="P29" s="8"/>
      <c r="Q29" s="8"/>
      <c r="R29" s="8">
        <f>IF(W31&lt;1," ",W31)</f>
        <v>14</v>
      </c>
      <c r="T29">
        <f>IF(COUNT(#REF!)&gt;0,SMALL(#REF!,1),21)</f>
        <v>21</v>
      </c>
      <c r="U29">
        <f>IF(COUNT(#REF!)&gt;1,SMALL(#REF!,2),21)</f>
        <v>21</v>
      </c>
      <c r="V29">
        <f>IF(COUNT(#REF!)&gt;2,SMALL(#REF!,3),21)</f>
        <v>21</v>
      </c>
      <c r="W29">
        <f t="shared" si="3"/>
        <v>0</v>
      </c>
      <c r="Y29" s="25">
        <f>IF(COUNT(#REF!)&gt;0,SMALL(#REF!,1),21)</f>
        <v>21</v>
      </c>
      <c r="Z29" s="25">
        <f>IF(COUNT(#REF!)&gt;1,SMALL(#REF!,2),21)</f>
        <v>21</v>
      </c>
      <c r="AA29" s="25">
        <f>IF(COUNT(#REF!)&gt;2,SMALL(#REF!,3),21)</f>
        <v>21</v>
      </c>
      <c r="AB29" s="25">
        <f>IF(COUNT(#REF!)&gt;3,SMALL(#REF!,4),21)</f>
        <v>21</v>
      </c>
      <c r="AC29" s="25">
        <f>IF(COUNT(#REF!)&gt;4,SMALL(#REF!,5),21)</f>
        <v>21</v>
      </c>
      <c r="AD29">
        <f t="shared" si="9"/>
        <v>0</v>
      </c>
    </row>
    <row r="30" spans="1:35" ht="13" customHeight="1" x14ac:dyDescent="0.15">
      <c r="A30" s="96"/>
      <c r="B30" s="95" t="s">
        <v>54</v>
      </c>
      <c r="C30" s="95" t="s">
        <v>52</v>
      </c>
      <c r="D30" s="8"/>
      <c r="E30" s="8"/>
      <c r="F30" s="8">
        <v>11</v>
      </c>
      <c r="G30" s="8">
        <v>17</v>
      </c>
      <c r="H30" s="8"/>
      <c r="I30" s="97"/>
      <c r="J30" s="10"/>
      <c r="K30" s="118"/>
      <c r="L30" s="8">
        <v>11</v>
      </c>
      <c r="M30" s="8">
        <v>17</v>
      </c>
      <c r="N30" s="8"/>
      <c r="O30" s="8"/>
      <c r="P30" s="8"/>
      <c r="Q30" s="8"/>
      <c r="R30" s="8">
        <v>14</v>
      </c>
      <c r="T30">
        <f>IF(COUNT(D28:K28)&gt;0,SMALL(D28:K28,1),21)</f>
        <v>7</v>
      </c>
      <c r="U30">
        <f>IF(COUNT(D28:K28)&gt;1,SMALL(D28:K28,2),21)</f>
        <v>21</v>
      </c>
      <c r="V30">
        <f>IF(COUNT(D28:K28)&gt;2,SMALL(D28:K28,3),21)</f>
        <v>21</v>
      </c>
      <c r="W30">
        <f t="shared" si="3"/>
        <v>14</v>
      </c>
      <c r="Y30" s="25">
        <f>IF(COUNT(D28:K28)&gt;0,SMALL(D28:K28,1),21)</f>
        <v>7</v>
      </c>
      <c r="Z30" s="25">
        <f>IF(COUNT(D28:K28)&gt;1,SMALL(D28:K28,2),21)</f>
        <v>21</v>
      </c>
      <c r="AA30" s="25">
        <f>IF(COUNT(D28:K28)&gt;2,SMALL(D28:K28,3),21)</f>
        <v>21</v>
      </c>
      <c r="AB30" s="25">
        <f>IF(COUNT(D28:K28)&gt;3,SMALL(D28:K28,4),21)</f>
        <v>21</v>
      </c>
      <c r="AC30" s="25">
        <f>IF(COUNT(D28:K28)&gt;4,SMALL(D28:K28,5),21)</f>
        <v>21</v>
      </c>
      <c r="AD30">
        <f t="shared" si="9"/>
        <v>14</v>
      </c>
    </row>
    <row r="31" spans="1:35" ht="13" customHeight="1" x14ac:dyDescent="0.15">
      <c r="A31" s="96"/>
      <c r="B31" s="8" t="s">
        <v>178</v>
      </c>
      <c r="C31" s="95" t="s">
        <v>179</v>
      </c>
      <c r="D31" s="8"/>
      <c r="E31" s="8"/>
      <c r="F31" s="8"/>
      <c r="G31" s="8"/>
      <c r="H31" s="8">
        <v>7</v>
      </c>
      <c r="I31" s="97"/>
      <c r="J31" s="10"/>
      <c r="K31" s="118"/>
      <c r="L31" s="8">
        <v>7</v>
      </c>
      <c r="M31" s="8"/>
      <c r="N31" s="8"/>
      <c r="O31" s="8"/>
      <c r="P31" s="8"/>
      <c r="Q31" s="8"/>
      <c r="R31" s="8">
        <v>14</v>
      </c>
      <c r="T31">
        <f>IF(COUNT(D29:K29)&gt;0,SMALL(D29:K29,1),21)</f>
        <v>7</v>
      </c>
      <c r="U31">
        <f>IF(COUNT(D29:K29)&gt;1,SMALL(D29:K29,2),21)</f>
        <v>21</v>
      </c>
      <c r="V31">
        <f>IF(COUNT(D29:K29)&gt;2,SMALL(D29:K29,3),21)</f>
        <v>21</v>
      </c>
      <c r="W31">
        <f t="shared" si="3"/>
        <v>14</v>
      </c>
      <c r="Y31" s="25">
        <f>IF(COUNT(D29:K29)&gt;0,SMALL(D29:K29,1),21)</f>
        <v>7</v>
      </c>
      <c r="Z31" s="25">
        <f>IF(COUNT(D29:K29)&gt;1,SMALL(D29:K29,2),21)</f>
        <v>21</v>
      </c>
      <c r="AA31" s="25">
        <f>IF(COUNT(D29:K29)&gt;2,SMALL(D29:K29,3),21)</f>
        <v>21</v>
      </c>
      <c r="AB31" s="25">
        <f>IF(COUNT(D29:K29)&gt;3,SMALL(D29:K29,4),21)</f>
        <v>21</v>
      </c>
      <c r="AC31" s="25">
        <f>IF(COUNT(D29:K29)&gt;4,SMALL(D29:K29,5),21)</f>
        <v>21</v>
      </c>
      <c r="AD31">
        <f t="shared" si="9"/>
        <v>14</v>
      </c>
    </row>
    <row r="32" spans="1:35" ht="13" customHeight="1" x14ac:dyDescent="0.15">
      <c r="A32" s="27"/>
      <c r="B32" s="8" t="s">
        <v>153</v>
      </c>
      <c r="C32" s="8" t="s">
        <v>15</v>
      </c>
      <c r="D32" s="8"/>
      <c r="E32" s="8"/>
      <c r="F32" s="8"/>
      <c r="G32" s="8">
        <v>8</v>
      </c>
      <c r="H32" s="8"/>
      <c r="I32" s="97"/>
      <c r="J32" s="10"/>
      <c r="K32" s="118"/>
      <c r="L32" s="8">
        <f>IF(T34&gt;20," ",T34)</f>
        <v>8</v>
      </c>
      <c r="M32" s="8"/>
      <c r="N32" s="8"/>
      <c r="O32" s="8"/>
      <c r="P32" s="8"/>
      <c r="Q32" s="8"/>
      <c r="R32" s="8">
        <f>IF(W34&lt;1," ",W34)</f>
        <v>13</v>
      </c>
      <c r="T32">
        <f>IF(COUNT(D30:K30)&gt;0,SMALL(D30:K30,1),21)</f>
        <v>11</v>
      </c>
      <c r="U32">
        <f>IF(COUNT(D30:K30)&gt;1,SMALL(D30:K30,2),21)</f>
        <v>17</v>
      </c>
      <c r="V32">
        <f>IF(COUNT(D30:K30)&gt;2,SMALL(D30:K30,3),21)</f>
        <v>21</v>
      </c>
      <c r="W32">
        <f t="shared" si="3"/>
        <v>14</v>
      </c>
      <c r="Y32" s="25">
        <f>IF(COUNT(D30:K30)&gt;0,SMALL(D30:K30,1),21)</f>
        <v>11</v>
      </c>
      <c r="Z32" s="25">
        <f>IF(COUNT(D30:K30)&gt;1,SMALL(D30:K30,2),21)</f>
        <v>17</v>
      </c>
      <c r="AA32" s="25">
        <f>IF(COUNT(D30:K30)&gt;2,SMALL(D30:K30,3),21)</f>
        <v>21</v>
      </c>
      <c r="AB32" s="25">
        <f>IF(COUNT(D30:K30)&gt;3,SMALL(D30:K30,4),21)</f>
        <v>21</v>
      </c>
      <c r="AC32" s="25">
        <f>IF(COUNT(D30:K30)&gt;4,SMALL(D30:K30,5),21)</f>
        <v>21</v>
      </c>
      <c r="AD32">
        <f t="shared" si="9"/>
        <v>14</v>
      </c>
    </row>
    <row r="33" spans="1:30" ht="13" customHeight="1" x14ac:dyDescent="0.15">
      <c r="A33" s="96"/>
      <c r="B33" s="8" t="s">
        <v>37</v>
      </c>
      <c r="C33" s="8" t="s">
        <v>36</v>
      </c>
      <c r="D33" s="79"/>
      <c r="E33" s="28">
        <v>13</v>
      </c>
      <c r="F33" s="28">
        <v>20</v>
      </c>
      <c r="G33" s="28">
        <v>18</v>
      </c>
      <c r="H33" s="28"/>
      <c r="I33" s="113"/>
      <c r="J33" s="10"/>
      <c r="K33" s="118"/>
      <c r="L33" s="8">
        <v>13</v>
      </c>
      <c r="M33" s="8">
        <v>18</v>
      </c>
      <c r="N33" s="8">
        <v>20</v>
      </c>
      <c r="O33" s="8"/>
      <c r="P33" s="8"/>
      <c r="Q33" s="8"/>
      <c r="R33" s="8">
        <v>12</v>
      </c>
      <c r="T33">
        <f>IF(COUNT(D31:K31)&gt;0,SMALL(D31:K31,1),21)</f>
        <v>7</v>
      </c>
      <c r="U33">
        <f>IF(COUNT(D31:K31)&gt;1,SMALL(D31:K31,2),21)</f>
        <v>21</v>
      </c>
      <c r="V33">
        <f>IF(COUNT(D31:K31)&gt;2,SMALL(D31:K31,3),21)</f>
        <v>21</v>
      </c>
      <c r="W33">
        <f t="shared" si="3"/>
        <v>14</v>
      </c>
      <c r="Y33" s="25">
        <f>IF(COUNT(D31:K31)&gt;0,SMALL(D31:K31,1),21)</f>
        <v>7</v>
      </c>
      <c r="Z33" s="25">
        <f>IF(COUNT(D31:K31)&gt;1,SMALL(D31:K31,2),21)</f>
        <v>21</v>
      </c>
      <c r="AA33" s="25">
        <f>IF(COUNT(D31:K31)&gt;2,SMALL(D31:K31,3),21)</f>
        <v>21</v>
      </c>
      <c r="AB33" s="25">
        <f>IF(COUNT(D31:K31)&gt;3,SMALL(D31:K31,4),21)</f>
        <v>21</v>
      </c>
      <c r="AC33" s="25">
        <f>IF(COUNT(D31:K31)&gt;4,SMALL(D31:K31,5),21)</f>
        <v>21</v>
      </c>
      <c r="AD33">
        <f t="shared" si="9"/>
        <v>14</v>
      </c>
    </row>
    <row r="34" spans="1:30" ht="13" customHeight="1" x14ac:dyDescent="0.15">
      <c r="A34" s="27"/>
      <c r="B34" s="95" t="s">
        <v>180</v>
      </c>
      <c r="C34" s="101" t="s">
        <v>179</v>
      </c>
      <c r="D34" s="8"/>
      <c r="E34" s="8"/>
      <c r="F34" s="8"/>
      <c r="G34" s="8"/>
      <c r="H34" s="8">
        <v>9</v>
      </c>
      <c r="I34" s="97">
        <v>4</v>
      </c>
      <c r="J34" s="10"/>
      <c r="K34" s="118"/>
      <c r="L34" s="8">
        <v>9</v>
      </c>
      <c r="M34" s="8"/>
      <c r="N34" s="8"/>
      <c r="O34" s="2"/>
      <c r="P34" s="2"/>
      <c r="Q34" s="2"/>
      <c r="R34" s="8">
        <v>12</v>
      </c>
      <c r="T34">
        <f>IF(COUNT(D32:K32)&gt;0,SMALL(D32:K32,1),21)</f>
        <v>8</v>
      </c>
      <c r="U34">
        <f>IF(COUNT(D32:K32)&gt;1,SMALL(D32:K32,2),21)</f>
        <v>21</v>
      </c>
      <c r="V34">
        <f>IF(COUNT(D32:K32)&gt;2,SMALL(D32:K32,3),21)</f>
        <v>21</v>
      </c>
      <c r="W34">
        <f t="shared" si="3"/>
        <v>13</v>
      </c>
      <c r="Y34" s="25">
        <f>IF(COUNT(D32:K32)&gt;0,SMALL(D32:K32,1),21)</f>
        <v>8</v>
      </c>
      <c r="Z34" s="25">
        <f>IF(COUNT(D32:K32)&gt;1,SMALL(D32:K32,2),21)</f>
        <v>21</v>
      </c>
      <c r="AA34" s="25">
        <f>IF(COUNT(D32:K32)&gt;2,SMALL(D32:K32,3),21)</f>
        <v>21</v>
      </c>
      <c r="AB34" s="25">
        <f>IF(COUNT(D32:K32)&gt;3,SMALL(D32:K32,4),21)</f>
        <v>21</v>
      </c>
      <c r="AC34" s="25">
        <f>IF(COUNT(D32:K32)&gt;4,SMALL(D32:K32,5),21)</f>
        <v>21</v>
      </c>
      <c r="AD34">
        <f t="shared" si="9"/>
        <v>13</v>
      </c>
    </row>
    <row r="35" spans="1:30" ht="13" customHeight="1" x14ac:dyDescent="0.15">
      <c r="A35" s="96"/>
      <c r="B35" s="8" t="s">
        <v>35</v>
      </c>
      <c r="C35" s="8" t="s">
        <v>36</v>
      </c>
      <c r="D35" s="79">
        <v>12</v>
      </c>
      <c r="E35" s="28"/>
      <c r="F35" s="28"/>
      <c r="G35" s="28"/>
      <c r="H35" s="28"/>
      <c r="I35" s="113"/>
      <c r="J35" s="10"/>
      <c r="K35" s="118"/>
      <c r="L35" s="8">
        <f>IF(T37&gt;20," ",T37)</f>
        <v>12</v>
      </c>
      <c r="M35" s="8" t="str">
        <f>IF(U37&gt;20," ",U37)</f>
        <v xml:space="preserve"> </v>
      </c>
      <c r="N35" s="8" t="str">
        <f>IF(V37&gt;20," ",V37)</f>
        <v xml:space="preserve"> </v>
      </c>
      <c r="O35" s="8"/>
      <c r="P35" s="8"/>
      <c r="Q35" s="8"/>
      <c r="R35" s="8">
        <f>IF(W37&lt;1," ",W37)</f>
        <v>9</v>
      </c>
      <c r="T35">
        <f>IF(COUNT(D33:K33)&gt;0,SMALL(D33:K33,1),21)</f>
        <v>13</v>
      </c>
      <c r="U35">
        <f>IF(COUNT(D33:K33)&gt;1,SMALL(D33:K33,2),21)</f>
        <v>18</v>
      </c>
      <c r="V35">
        <f>IF(COUNT(D33:K33)&gt;2,SMALL(D33:K33,3),21)</f>
        <v>20</v>
      </c>
      <c r="W35">
        <f t="shared" si="3"/>
        <v>12</v>
      </c>
      <c r="Y35" s="25">
        <f>IF(COUNT(D33:K33)&gt;0,SMALL(D33:K33,1),21)</f>
        <v>13</v>
      </c>
      <c r="Z35" s="25">
        <f>IF(COUNT(D33:K33)&gt;1,SMALL(D33:K33,2),21)</f>
        <v>18</v>
      </c>
      <c r="AA35" s="25">
        <f>IF(COUNT(D33:K33)&gt;2,SMALL(D33:K33,3),21)</f>
        <v>20</v>
      </c>
      <c r="AB35" s="25">
        <f>IF(COUNT(D33:K33)&gt;3,SMALL(D33:K33,4),21)</f>
        <v>21</v>
      </c>
      <c r="AC35" s="25">
        <f>IF(COUNT(D33:K33)&gt;4,SMALL(D33:K33,5),21)</f>
        <v>21</v>
      </c>
      <c r="AD35">
        <f t="shared" si="9"/>
        <v>12</v>
      </c>
    </row>
    <row r="36" spans="1:30" ht="13" customHeight="1" x14ac:dyDescent="0.15">
      <c r="A36" s="96"/>
      <c r="B36" s="8" t="s">
        <v>191</v>
      </c>
      <c r="C36" s="8" t="s">
        <v>15</v>
      </c>
      <c r="D36" s="8"/>
      <c r="E36" s="8"/>
      <c r="F36" s="8"/>
      <c r="G36" s="8"/>
      <c r="H36" s="8"/>
      <c r="I36" s="97">
        <v>12</v>
      </c>
      <c r="J36" s="10"/>
      <c r="K36" s="118"/>
      <c r="L36" s="8">
        <v>12</v>
      </c>
      <c r="M36" s="8"/>
      <c r="N36" s="8"/>
      <c r="O36" s="8"/>
      <c r="P36" s="8"/>
      <c r="Q36" s="8"/>
      <c r="R36" s="8">
        <v>9</v>
      </c>
      <c r="T36">
        <f>IF(COUNT(D34:K34)&gt;0,SMALL(D34:K34,1),21)</f>
        <v>4</v>
      </c>
      <c r="U36">
        <f>IF(COUNT(D34:K34)&gt;1,SMALL(D34:K34,2),21)</f>
        <v>9</v>
      </c>
      <c r="V36">
        <f>IF(COUNT(D34:K34)&gt;2,SMALL(D34:K34,3),21)</f>
        <v>21</v>
      </c>
      <c r="W36">
        <f>21*3-T36-U36-V36-((3-COUNT(T36:V36))*21)</f>
        <v>29</v>
      </c>
      <c r="Y36" s="25">
        <f>IF(COUNT(D34:K34)&gt;0,SMALL(D34:K34,1),21)</f>
        <v>4</v>
      </c>
      <c r="Z36" s="25">
        <f>IF(COUNT(D34:K34)&gt;1,SMALL(D34:K34,2),21)</f>
        <v>9</v>
      </c>
      <c r="AA36" s="25">
        <f>IF(COUNT(D34:K34)&gt;2,SMALL(D34:K34,3),21)</f>
        <v>21</v>
      </c>
      <c r="AB36" s="25">
        <f>IF(COUNT(D34:K34)&gt;3,SMALL(D34:K34,4),21)</f>
        <v>21</v>
      </c>
      <c r="AC36" s="25">
        <f>IF(COUNT(D34:K34)&gt;4,SMALL(D34:K34,5),21)</f>
        <v>21</v>
      </c>
      <c r="AD36">
        <f t="shared" si="9"/>
        <v>29</v>
      </c>
    </row>
    <row r="37" spans="1:30" ht="13" customHeight="1" x14ac:dyDescent="0.15">
      <c r="A37" s="96"/>
      <c r="B37" s="95" t="s">
        <v>162</v>
      </c>
      <c r="C37" s="95" t="s">
        <v>163</v>
      </c>
      <c r="D37" s="8"/>
      <c r="E37" s="8"/>
      <c r="F37" s="8"/>
      <c r="G37" s="8">
        <v>15</v>
      </c>
      <c r="H37" s="8">
        <v>20</v>
      </c>
      <c r="I37" s="97">
        <v>19</v>
      </c>
      <c r="J37" s="10"/>
      <c r="K37" s="118"/>
      <c r="L37" s="8">
        <v>15</v>
      </c>
      <c r="M37" s="8">
        <v>19</v>
      </c>
      <c r="N37" s="8">
        <v>20</v>
      </c>
      <c r="O37" s="8"/>
      <c r="P37" s="8"/>
      <c r="Q37" s="8"/>
      <c r="R37" s="8">
        <v>9</v>
      </c>
      <c r="T37">
        <f>IF(COUNT(D35:K35)&gt;0,SMALL(D35:K35,1),21)</f>
        <v>12</v>
      </c>
      <c r="U37">
        <f>IF(COUNT(D35:K35)&gt;1,SMALL(D35:K35,2),21)</f>
        <v>21</v>
      </c>
      <c r="V37">
        <f>IF(COUNT(D35:K35)&gt;2,SMALL(D35:K35,3),21)</f>
        <v>21</v>
      </c>
      <c r="W37">
        <f t="shared" si="3"/>
        <v>9</v>
      </c>
      <c r="Y37" s="25">
        <f>IF(COUNT(D35:K35)&gt;0,SMALL(D35:K35,1),21)</f>
        <v>12</v>
      </c>
      <c r="Z37" s="25">
        <f>IF(COUNT(D35:K35)&gt;1,SMALL(D35:K35,2),21)</f>
        <v>21</v>
      </c>
      <c r="AA37" s="25">
        <f>IF(COUNT(D35:K35)&gt;2,SMALL(D35:K35,3),21)</f>
        <v>21</v>
      </c>
      <c r="AB37" s="25">
        <f>IF(COUNT(D35:K35)&gt;3,SMALL(D35:K35,4),21)</f>
        <v>21</v>
      </c>
      <c r="AC37" s="25">
        <f>IF(COUNT(D35:K35)&gt;4,SMALL(D35:K35,5),21)</f>
        <v>21</v>
      </c>
      <c r="AD37">
        <f t="shared" si="9"/>
        <v>9</v>
      </c>
    </row>
    <row r="38" spans="1:30" ht="13" customHeight="1" x14ac:dyDescent="0.15">
      <c r="A38" s="96"/>
      <c r="B38" s="132" t="s">
        <v>155</v>
      </c>
      <c r="C38" s="132" t="s">
        <v>63</v>
      </c>
      <c r="D38" s="8"/>
      <c r="E38" s="8"/>
      <c r="F38" s="8">
        <v>18</v>
      </c>
      <c r="G38" s="8">
        <v>16</v>
      </c>
      <c r="H38" s="8"/>
      <c r="I38" s="97"/>
      <c r="J38" s="10"/>
      <c r="K38" s="118"/>
      <c r="L38" s="8">
        <f>IF(T40&gt;20," ",T40)</f>
        <v>16</v>
      </c>
      <c r="M38" s="8">
        <v>18</v>
      </c>
      <c r="N38" s="8"/>
      <c r="O38" s="8"/>
      <c r="P38" s="8"/>
      <c r="Q38" s="8"/>
      <c r="R38" s="8">
        <f>IF(W40&lt;1," ",W40)</f>
        <v>8</v>
      </c>
      <c r="T38">
        <f>IF(COUNT(D36:K36)&gt;0,SMALL(D36:K36,1),21)</f>
        <v>12</v>
      </c>
      <c r="U38">
        <f>IF(COUNT(D36:K36)&gt;1,SMALL(D36:K36,2),21)</f>
        <v>21</v>
      </c>
      <c r="V38">
        <f>IF(COUNT(D36:K36)&gt;2,SMALL(D36:K36,3),21)</f>
        <v>21</v>
      </c>
      <c r="W38">
        <f t="shared" si="3"/>
        <v>9</v>
      </c>
      <c r="Y38" s="25">
        <f>IF(COUNT(D36:K36)&gt;0,SMALL(D36:K36,1),21)</f>
        <v>12</v>
      </c>
      <c r="Z38" s="25">
        <f>IF(COUNT(D36:K36)&gt;1,SMALL(D36:K36,2),21)</f>
        <v>21</v>
      </c>
      <c r="AA38" s="25">
        <f>IF(COUNT(D36:K36)&gt;2,SMALL(D36:K36,3),21)</f>
        <v>21</v>
      </c>
      <c r="AB38" s="25">
        <f>IF(COUNT(D36:K36)&gt;3,SMALL(D36:K36,4),21)</f>
        <v>21</v>
      </c>
      <c r="AC38" s="25">
        <f>IF(COUNT(D36:K36)&gt;4,SMALL(D36:K36,5),21)</f>
        <v>21</v>
      </c>
      <c r="AD38">
        <f t="shared" si="9"/>
        <v>9</v>
      </c>
    </row>
    <row r="39" spans="1:30" ht="13" customHeight="1" x14ac:dyDescent="0.15">
      <c r="A39" s="96"/>
      <c r="B39" t="s">
        <v>181</v>
      </c>
      <c r="C39" t="s">
        <v>182</v>
      </c>
      <c r="D39" s="8"/>
      <c r="E39" s="8"/>
      <c r="F39" s="8"/>
      <c r="G39" s="8"/>
      <c r="H39" s="8">
        <v>13</v>
      </c>
      <c r="I39" s="97"/>
      <c r="J39" s="10"/>
      <c r="K39" s="118"/>
      <c r="L39" s="8">
        <v>13</v>
      </c>
      <c r="M39" s="8"/>
      <c r="N39" s="8"/>
      <c r="O39" s="8"/>
      <c r="P39" s="8"/>
      <c r="Q39" s="8"/>
      <c r="R39" s="8">
        <v>8</v>
      </c>
      <c r="T39">
        <f>IF(COUNT(D37:K37)&gt;0,SMALL(D37:K37,1),21)</f>
        <v>15</v>
      </c>
      <c r="U39">
        <f>IF(COUNT(D37:K37)&gt;1,SMALL(D37:K37,2),21)</f>
        <v>19</v>
      </c>
      <c r="V39">
        <f>IF(COUNT(D37:K37)&gt;2,SMALL(D37:K37,3),21)</f>
        <v>20</v>
      </c>
      <c r="W39">
        <f t="shared" si="3"/>
        <v>9</v>
      </c>
      <c r="Y39" s="25">
        <f>IF(COUNT(D37:K37)&gt;0,SMALL(D37:K37,1),21)</f>
        <v>15</v>
      </c>
      <c r="Z39" s="25">
        <f>IF(COUNT(D37:K37)&gt;1,SMALL(D37:K37,2),21)</f>
        <v>19</v>
      </c>
      <c r="AA39" s="25">
        <f>IF(COUNT(D37:K37)&gt;2,SMALL(D37:K37,3),21)</f>
        <v>20</v>
      </c>
      <c r="AB39" s="25">
        <f>IF(COUNT(D37:K37)&gt;3,SMALL(D37:K37,4),21)</f>
        <v>21</v>
      </c>
      <c r="AC39" s="25">
        <f>IF(COUNT(D37:K37)&gt;4,SMALL(D37:K37,5),21)</f>
        <v>21</v>
      </c>
      <c r="AD39">
        <f t="shared" si="9"/>
        <v>9</v>
      </c>
    </row>
    <row r="40" spans="1:30" ht="13" customHeight="1" x14ac:dyDescent="0.15">
      <c r="A40" s="96"/>
      <c r="B40" s="95" t="s">
        <v>154</v>
      </c>
      <c r="C40" s="95" t="s">
        <v>52</v>
      </c>
      <c r="D40" s="8"/>
      <c r="E40" s="8"/>
      <c r="F40" s="8">
        <v>14</v>
      </c>
      <c r="G40" s="8"/>
      <c r="H40" s="8"/>
      <c r="I40" s="97"/>
      <c r="J40" s="10"/>
      <c r="K40" s="118"/>
      <c r="L40" s="8">
        <f>IF(T42&gt;20," ",T42)</f>
        <v>0</v>
      </c>
      <c r="M40" s="8"/>
      <c r="N40" s="8"/>
      <c r="O40" s="8"/>
      <c r="P40" s="8"/>
      <c r="Q40" s="8"/>
      <c r="R40" s="8" t="str">
        <f>IF(W42&lt;1," ",W42)</f>
        <v xml:space="preserve"> </v>
      </c>
      <c r="T40">
        <f>IF(COUNT(D38:K38)&gt;0,SMALL(D38:K38,1),21)</f>
        <v>16</v>
      </c>
      <c r="U40">
        <f>IF(COUNT(D38:K38)&gt;1,SMALL(D38:K38,2),21)</f>
        <v>18</v>
      </c>
      <c r="V40">
        <f>IF(COUNT(D38:K38)&gt;2,SMALL(D38:K38,3),21)</f>
        <v>21</v>
      </c>
      <c r="W40">
        <f t="shared" si="3"/>
        <v>8</v>
      </c>
      <c r="Y40" s="25">
        <f>IF(COUNT(D38:K38)&gt;0,SMALL(D38:K38,1),21)</f>
        <v>16</v>
      </c>
      <c r="Z40" s="25">
        <f>IF(COUNT(D38:K38)&gt;1,SMALL(D38:K38,2),21)</f>
        <v>18</v>
      </c>
      <c r="AA40" s="25">
        <f>IF(COUNT(D38:K38)&gt;2,SMALL(D38:K38,3),21)</f>
        <v>21</v>
      </c>
      <c r="AB40" s="25">
        <f>IF(COUNT(D38:K38)&gt;3,SMALL(D38:K38,4),21)</f>
        <v>21</v>
      </c>
      <c r="AC40" s="25">
        <f>IF(COUNT(D38:K38)&gt;4,SMALL(D38:K38,5),21)</f>
        <v>21</v>
      </c>
      <c r="AD40">
        <f t="shared" si="9"/>
        <v>8</v>
      </c>
    </row>
    <row r="41" spans="1:30" ht="13" customHeight="1" x14ac:dyDescent="0.15">
      <c r="A41" s="27"/>
      <c r="B41" s="95" t="s">
        <v>161</v>
      </c>
      <c r="C41" s="95" t="s">
        <v>134</v>
      </c>
      <c r="D41" s="8"/>
      <c r="E41" s="8"/>
      <c r="F41" s="8"/>
      <c r="G41" s="8">
        <v>14</v>
      </c>
      <c r="H41" s="8"/>
      <c r="I41" s="97"/>
      <c r="J41" s="10"/>
      <c r="K41" s="8"/>
      <c r="L41" s="100">
        <f>IF(T43&gt;20," ",T43)</f>
        <v>0</v>
      </c>
      <c r="M41" s="8"/>
      <c r="N41" s="8"/>
      <c r="O41" s="8"/>
      <c r="P41" s="8"/>
      <c r="Q41" s="8"/>
      <c r="R41" s="8">
        <v>7</v>
      </c>
      <c r="T41">
        <f>IF(COUNT(D39:K39)&gt;0,SMALL(D39:K39,1),21)</f>
        <v>13</v>
      </c>
      <c r="U41">
        <f>IF(COUNT(D39:K39)&gt;1,SMALL(D39:K39,2),21)</f>
        <v>21</v>
      </c>
      <c r="V41">
        <f>IF(COUNT(D39:K39)&gt;2,SMALL(D39:K39,3),21)</f>
        <v>21</v>
      </c>
      <c r="W41">
        <f t="shared" si="3"/>
        <v>8</v>
      </c>
      <c r="Y41" s="25">
        <f>IF(COUNT(D39:K39)&gt;0,SMALL(D39:K39,1),21)</f>
        <v>13</v>
      </c>
      <c r="Z41" s="25">
        <f>IF(COUNT(D39:K39)&gt;1,SMALL(D39:K39,2),21)</f>
        <v>21</v>
      </c>
      <c r="AA41" s="25">
        <f>IF(COUNT(D39:K39)&gt;2,SMALL(D39:K39,3),21)</f>
        <v>21</v>
      </c>
      <c r="AB41" s="25">
        <f>IF(COUNT(D39:K39)&gt;3,SMALL(D39:K39,4),21)</f>
        <v>21</v>
      </c>
      <c r="AC41" s="25">
        <f>IF(COUNT(D39:K39)&gt;4,SMALL(D39:K39,5),21)</f>
        <v>21</v>
      </c>
      <c r="AD41">
        <f t="shared" si="9"/>
        <v>8</v>
      </c>
    </row>
    <row r="42" spans="1:30" ht="13" customHeight="1" x14ac:dyDescent="0.15">
      <c r="A42" s="96"/>
      <c r="B42" s="95" t="s">
        <v>156</v>
      </c>
      <c r="C42" s="95" t="s">
        <v>87</v>
      </c>
      <c r="D42" s="8"/>
      <c r="E42" s="8"/>
      <c r="F42" s="8">
        <v>19</v>
      </c>
      <c r="G42" s="8"/>
      <c r="H42" s="8">
        <v>17</v>
      </c>
      <c r="I42" s="97">
        <v>20</v>
      </c>
      <c r="J42" s="10"/>
      <c r="K42" s="8"/>
      <c r="L42" s="100">
        <v>17</v>
      </c>
      <c r="M42" s="8">
        <v>19</v>
      </c>
      <c r="N42" s="8">
        <v>20</v>
      </c>
      <c r="O42" s="8"/>
      <c r="P42" s="8"/>
      <c r="Q42" s="8"/>
      <c r="R42" s="8">
        <v>7</v>
      </c>
    </row>
    <row r="43" spans="1:30" ht="13" customHeight="1" x14ac:dyDescent="0.15">
      <c r="A43" s="96"/>
      <c r="B43" s="8" t="s">
        <v>39</v>
      </c>
      <c r="C43" s="8" t="s">
        <v>40</v>
      </c>
      <c r="D43" s="79">
        <v>15</v>
      </c>
      <c r="E43" s="28"/>
      <c r="F43" s="28"/>
      <c r="G43" s="28"/>
      <c r="H43" s="28"/>
      <c r="I43" s="113"/>
      <c r="J43" s="10"/>
      <c r="K43" s="8"/>
      <c r="L43" s="100">
        <v>15</v>
      </c>
      <c r="M43" s="8"/>
      <c r="N43" s="8"/>
      <c r="O43" s="8"/>
      <c r="P43" s="8"/>
      <c r="Q43" s="8"/>
      <c r="R43" s="8">
        <v>6</v>
      </c>
    </row>
    <row r="44" spans="1:30" ht="13" customHeight="1" x14ac:dyDescent="0.15">
      <c r="A44" s="96"/>
      <c r="B44" s="8" t="s">
        <v>183</v>
      </c>
      <c r="C44" s="8" t="s">
        <v>184</v>
      </c>
      <c r="D44" s="8"/>
      <c r="E44" s="8"/>
      <c r="F44" s="8"/>
      <c r="G44" s="8"/>
      <c r="H44" s="8">
        <v>15</v>
      </c>
      <c r="I44" s="97"/>
      <c r="J44" s="10"/>
      <c r="K44" s="8"/>
      <c r="L44" s="100">
        <v>15</v>
      </c>
      <c r="M44" s="8"/>
      <c r="N44" s="8"/>
      <c r="O44" s="8"/>
      <c r="P44" s="8"/>
      <c r="Q44" s="8"/>
      <c r="R44" s="8">
        <v>6</v>
      </c>
    </row>
    <row r="45" spans="1:30" ht="13" customHeight="1" x14ac:dyDescent="0.15">
      <c r="A45" s="27"/>
      <c r="B45" t="s">
        <v>185</v>
      </c>
      <c r="C45" t="s">
        <v>186</v>
      </c>
      <c r="D45" s="8"/>
      <c r="E45" s="8"/>
      <c r="F45" s="8"/>
      <c r="G45" s="8"/>
      <c r="H45" s="8">
        <v>16</v>
      </c>
      <c r="I45" s="97"/>
      <c r="J45" s="10"/>
      <c r="K45" s="8"/>
      <c r="L45" s="100">
        <v>16</v>
      </c>
      <c r="M45" s="8"/>
      <c r="N45" s="8"/>
      <c r="O45" s="8"/>
      <c r="P45" s="8"/>
      <c r="Q45" s="8"/>
      <c r="R45" s="8">
        <v>5</v>
      </c>
    </row>
    <row r="46" spans="1:30" ht="13" customHeight="1" x14ac:dyDescent="0.15">
      <c r="A46" s="96"/>
      <c r="B46" s="8" t="s">
        <v>43</v>
      </c>
      <c r="C46" s="8" t="s">
        <v>44</v>
      </c>
      <c r="D46" s="79">
        <v>17</v>
      </c>
      <c r="E46" s="28"/>
      <c r="F46" s="28"/>
      <c r="G46" s="28"/>
      <c r="H46" s="28"/>
      <c r="I46" s="113"/>
      <c r="J46" s="10"/>
      <c r="K46" s="8"/>
      <c r="L46" s="100">
        <v>17</v>
      </c>
      <c r="M46" s="8"/>
      <c r="N46" s="8"/>
      <c r="O46" s="8"/>
      <c r="P46" s="8"/>
      <c r="Q46" s="8"/>
      <c r="R46" s="8">
        <v>4</v>
      </c>
    </row>
    <row r="47" spans="1:30" ht="13" customHeight="1" x14ac:dyDescent="0.15">
      <c r="A47" s="96"/>
      <c r="B47" s="8" t="s">
        <v>192</v>
      </c>
      <c r="C47" s="8" t="s">
        <v>17</v>
      </c>
      <c r="D47" s="95"/>
      <c r="E47" s="95"/>
      <c r="F47" s="95"/>
      <c r="G47" s="95"/>
      <c r="H47" s="95"/>
      <c r="I47" s="97">
        <v>17</v>
      </c>
      <c r="J47" s="101"/>
      <c r="K47" s="95"/>
      <c r="L47" s="100">
        <v>17</v>
      </c>
      <c r="M47" s="95"/>
      <c r="N47" s="95"/>
      <c r="O47" s="95"/>
      <c r="P47" s="95"/>
      <c r="Q47" s="95"/>
      <c r="R47" s="8">
        <v>4</v>
      </c>
    </row>
    <row r="48" spans="1:30" x14ac:dyDescent="0.15">
      <c r="A48" s="27"/>
      <c r="B48" s="95" t="s">
        <v>164</v>
      </c>
      <c r="C48" s="95" t="s">
        <v>165</v>
      </c>
      <c r="D48" s="8"/>
      <c r="E48" s="8"/>
      <c r="F48" s="8"/>
      <c r="G48" s="8">
        <v>19</v>
      </c>
      <c r="H48" s="8"/>
      <c r="I48" s="97"/>
      <c r="J48" s="10"/>
      <c r="K48" s="8"/>
      <c r="L48" s="100">
        <v>19</v>
      </c>
      <c r="M48" s="8"/>
      <c r="N48" s="8"/>
      <c r="O48" s="8"/>
      <c r="P48" s="8"/>
      <c r="Q48" s="8"/>
      <c r="R48" s="8">
        <v>2</v>
      </c>
    </row>
    <row r="49" spans="1:18" ht="13" customHeight="1" x14ac:dyDescent="0.15">
      <c r="A49" s="96"/>
      <c r="B49" s="8" t="s">
        <v>47</v>
      </c>
      <c r="C49" s="8" t="s">
        <v>48</v>
      </c>
      <c r="D49" s="79">
        <v>20</v>
      </c>
      <c r="E49" s="28"/>
      <c r="F49" s="28"/>
      <c r="G49" s="28"/>
      <c r="H49" s="28"/>
      <c r="I49" s="113"/>
      <c r="J49" s="10"/>
      <c r="K49" s="8"/>
      <c r="L49" s="100">
        <v>20</v>
      </c>
      <c r="M49" s="8"/>
      <c r="N49" s="8"/>
      <c r="O49" s="8"/>
      <c r="P49" s="8"/>
      <c r="Q49" s="8"/>
      <c r="R49" s="8">
        <v>1</v>
      </c>
    </row>
    <row r="50" spans="1:18" ht="13" customHeight="1" x14ac:dyDescent="0.15">
      <c r="A50" s="96"/>
      <c r="B50" s="95"/>
      <c r="C50" s="95"/>
      <c r="D50" s="95"/>
      <c r="E50" s="95"/>
      <c r="F50" s="95"/>
      <c r="G50" s="95"/>
      <c r="H50" s="95"/>
      <c r="I50" s="97"/>
      <c r="J50" s="101"/>
      <c r="K50" s="95"/>
      <c r="L50" s="100"/>
      <c r="M50" s="95"/>
      <c r="N50" s="95"/>
      <c r="O50" s="95"/>
      <c r="P50" s="95"/>
      <c r="Q50" s="95"/>
      <c r="R50" s="8" t="str">
        <f t="shared" ref="R50:R61" si="12">IF(W58&lt;1," ",W58)</f>
        <v xml:space="preserve"> </v>
      </c>
    </row>
    <row r="51" spans="1:18" ht="13" customHeight="1" x14ac:dyDescent="0.15">
      <c r="A51" s="96"/>
      <c r="B51" s="95"/>
      <c r="C51" s="95"/>
      <c r="D51" s="95"/>
      <c r="E51" s="95"/>
      <c r="F51" s="95"/>
      <c r="G51" s="95"/>
      <c r="H51" s="95"/>
      <c r="I51" s="97"/>
      <c r="J51" s="101"/>
      <c r="K51" s="95"/>
      <c r="L51" s="100"/>
      <c r="M51" s="95"/>
      <c r="N51" s="95"/>
      <c r="O51" s="95"/>
      <c r="P51" s="95"/>
      <c r="Q51" s="95"/>
      <c r="R51" s="8" t="str">
        <f t="shared" si="12"/>
        <v xml:space="preserve"> </v>
      </c>
    </row>
    <row r="52" spans="1:18" ht="13" customHeight="1" x14ac:dyDescent="0.15">
      <c r="A52" s="96"/>
      <c r="B52" s="95"/>
      <c r="C52" s="95"/>
      <c r="D52" s="95"/>
      <c r="E52" s="95"/>
      <c r="F52" s="95"/>
      <c r="G52" s="95"/>
      <c r="H52" s="95"/>
      <c r="I52" s="97"/>
      <c r="J52" s="101"/>
      <c r="K52" s="95"/>
      <c r="L52" s="100"/>
      <c r="M52" s="95"/>
      <c r="N52" s="95"/>
      <c r="O52" s="95"/>
      <c r="P52" s="95"/>
      <c r="Q52" s="95"/>
      <c r="R52" s="8" t="str">
        <f t="shared" si="12"/>
        <v xml:space="preserve"> </v>
      </c>
    </row>
    <row r="53" spans="1:18" ht="13" customHeight="1" x14ac:dyDescent="0.15">
      <c r="A53" s="96"/>
      <c r="B53" s="95"/>
      <c r="C53" s="95"/>
      <c r="D53" s="95"/>
      <c r="E53" s="95"/>
      <c r="F53" s="95"/>
      <c r="G53" s="95"/>
      <c r="H53" s="95"/>
      <c r="I53" s="97"/>
      <c r="J53" s="101"/>
      <c r="K53" s="95"/>
      <c r="L53" s="100"/>
      <c r="M53" s="95"/>
      <c r="N53" s="95"/>
      <c r="O53" s="95"/>
      <c r="P53" s="95"/>
      <c r="Q53" s="95"/>
      <c r="R53" s="8" t="str">
        <f t="shared" si="12"/>
        <v xml:space="preserve"> </v>
      </c>
    </row>
    <row r="54" spans="1:18" ht="13" customHeight="1" x14ac:dyDescent="0.15">
      <c r="A54" s="96"/>
      <c r="B54" s="95"/>
      <c r="C54" s="95"/>
      <c r="D54" s="95"/>
      <c r="E54" s="95"/>
      <c r="F54" s="95"/>
      <c r="G54" s="95"/>
      <c r="H54" s="95"/>
      <c r="I54" s="97"/>
      <c r="J54" s="101"/>
      <c r="K54" s="95"/>
      <c r="L54" s="100"/>
      <c r="M54" s="95"/>
      <c r="N54" s="95"/>
      <c r="O54" s="95"/>
      <c r="P54" s="95"/>
      <c r="Q54" s="95"/>
      <c r="R54" s="8" t="str">
        <f t="shared" si="12"/>
        <v xml:space="preserve"> </v>
      </c>
    </row>
    <row r="55" spans="1:18" ht="13" customHeight="1" x14ac:dyDescent="0.15">
      <c r="A55" s="96"/>
      <c r="B55" s="95"/>
      <c r="C55" s="95"/>
      <c r="D55" s="95"/>
      <c r="E55" s="95"/>
      <c r="F55" s="95"/>
      <c r="G55" s="95"/>
      <c r="H55" s="95"/>
      <c r="I55" s="97"/>
      <c r="J55" s="101"/>
      <c r="K55" s="95"/>
      <c r="L55" s="100"/>
      <c r="M55" s="95"/>
      <c r="N55" s="95"/>
      <c r="O55" s="95"/>
      <c r="P55" s="95"/>
      <c r="Q55" s="95"/>
      <c r="R55" s="8" t="str">
        <f t="shared" si="12"/>
        <v xml:space="preserve"> </v>
      </c>
    </row>
    <row r="56" spans="1:18" ht="13" customHeight="1" x14ac:dyDescent="0.15">
      <c r="A56" s="96"/>
      <c r="B56" s="95"/>
      <c r="C56" s="95"/>
      <c r="D56" s="95"/>
      <c r="E56" s="95"/>
      <c r="F56" s="95"/>
      <c r="G56" s="95"/>
      <c r="H56" s="95"/>
      <c r="I56" s="97"/>
      <c r="J56" s="101"/>
      <c r="K56" s="95"/>
      <c r="L56" s="100"/>
      <c r="M56" s="95"/>
      <c r="N56" s="95"/>
      <c r="O56" s="95"/>
      <c r="P56" s="95"/>
      <c r="Q56" s="95"/>
      <c r="R56" s="8" t="str">
        <f t="shared" si="12"/>
        <v xml:space="preserve"> </v>
      </c>
    </row>
    <row r="57" spans="1:18" ht="13" customHeight="1" x14ac:dyDescent="0.15">
      <c r="A57" s="96"/>
      <c r="B57" s="95"/>
      <c r="C57" s="95"/>
      <c r="D57" s="95"/>
      <c r="E57" s="95"/>
      <c r="F57" s="95"/>
      <c r="G57" s="95"/>
      <c r="H57" s="95"/>
      <c r="I57" s="97"/>
      <c r="J57" s="101"/>
      <c r="K57" s="95"/>
      <c r="L57" s="100"/>
      <c r="M57" s="95"/>
      <c r="N57" s="95"/>
      <c r="O57" s="95"/>
      <c r="P57" s="95"/>
      <c r="Q57" s="95"/>
      <c r="R57" s="8" t="str">
        <f t="shared" si="12"/>
        <v xml:space="preserve"> </v>
      </c>
    </row>
    <row r="58" spans="1:18" ht="13" customHeight="1" x14ac:dyDescent="0.15">
      <c r="A58" s="96"/>
      <c r="B58" s="95"/>
      <c r="C58" s="95"/>
      <c r="D58" s="95"/>
      <c r="E58" s="95"/>
      <c r="F58" s="95"/>
      <c r="G58" s="95"/>
      <c r="H58" s="95"/>
      <c r="I58" s="97"/>
      <c r="J58" s="101"/>
      <c r="K58" s="95"/>
      <c r="L58" s="100"/>
      <c r="M58" s="95"/>
      <c r="N58" s="95"/>
      <c r="O58" s="95"/>
      <c r="P58" s="95"/>
      <c r="Q58" s="95"/>
      <c r="R58" s="8" t="str">
        <f t="shared" si="12"/>
        <v xml:space="preserve"> </v>
      </c>
    </row>
    <row r="59" spans="1:18" ht="13" customHeight="1" x14ac:dyDescent="0.15">
      <c r="A59" s="96"/>
      <c r="B59" s="95"/>
      <c r="C59" s="95"/>
      <c r="D59" s="95"/>
      <c r="E59" s="95"/>
      <c r="F59" s="95"/>
      <c r="G59" s="95"/>
      <c r="H59" s="95"/>
      <c r="I59" s="8"/>
      <c r="J59" s="101"/>
      <c r="K59" s="95"/>
      <c r="L59" s="100"/>
      <c r="M59" s="95"/>
      <c r="N59" s="95"/>
      <c r="O59" s="95"/>
      <c r="P59" s="95"/>
      <c r="Q59" s="95"/>
      <c r="R59" s="8" t="str">
        <f t="shared" si="12"/>
        <v xml:space="preserve"> </v>
      </c>
    </row>
    <row r="60" spans="1:18" ht="13" customHeight="1" x14ac:dyDescent="0.15">
      <c r="A60" s="96"/>
      <c r="B60" s="95"/>
      <c r="C60" s="95"/>
      <c r="D60" s="95"/>
      <c r="E60" s="95"/>
      <c r="F60" s="95"/>
      <c r="G60" s="95"/>
      <c r="H60" s="95"/>
      <c r="I60" s="95"/>
      <c r="J60" s="101"/>
      <c r="K60" s="95"/>
      <c r="L60" s="100"/>
      <c r="M60" s="95"/>
      <c r="N60" s="95"/>
      <c r="O60" s="95"/>
      <c r="P60" s="95"/>
      <c r="Q60" s="95"/>
      <c r="R60" s="8" t="str">
        <f t="shared" si="12"/>
        <v xml:space="preserve"> </v>
      </c>
    </row>
    <row r="61" spans="1:18" ht="13" customHeight="1" x14ac:dyDescent="0.15">
      <c r="A61" s="96"/>
      <c r="B61" s="95"/>
      <c r="C61" s="95"/>
      <c r="D61" s="95"/>
      <c r="E61" s="95"/>
      <c r="F61" s="95"/>
      <c r="G61" s="95"/>
      <c r="H61" s="95"/>
      <c r="I61" s="8"/>
      <c r="J61" s="101"/>
      <c r="K61" s="102"/>
      <c r="L61" s="8"/>
      <c r="M61" s="95"/>
      <c r="N61" s="95"/>
      <c r="O61" s="95"/>
      <c r="P61" s="95"/>
      <c r="Q61" s="95"/>
      <c r="R61" s="8" t="str">
        <f t="shared" si="12"/>
        <v xml:space="preserve"> </v>
      </c>
    </row>
    <row r="62" spans="1:18" ht="13" customHeight="1" x14ac:dyDescent="0.15"/>
    <row r="63" spans="1:18" ht="13" customHeight="1" x14ac:dyDescent="0.15"/>
    <row r="64" spans="1:18" ht="13" customHeight="1" x14ac:dyDescent="0.15"/>
    <row r="65" ht="13" customHeight="1" x14ac:dyDescent="0.15"/>
    <row r="66" ht="13" customHeight="1" x14ac:dyDescent="0.15"/>
    <row r="67" ht="13" customHeight="1" x14ac:dyDescent="0.15"/>
    <row r="68" ht="13" customHeight="1" x14ac:dyDescent="0.15"/>
    <row r="69" ht="13" customHeight="1" x14ac:dyDescent="0.15"/>
    <row r="70" ht="13" customHeight="1" x14ac:dyDescent="0.15"/>
    <row r="71" ht="13" customHeight="1" x14ac:dyDescent="0.15"/>
    <row r="72" ht="13" customHeight="1" x14ac:dyDescent="0.15"/>
    <row r="73" ht="13" customHeight="1" x14ac:dyDescent="0.15"/>
    <row r="74" ht="13" customHeight="1" x14ac:dyDescent="0.15"/>
    <row r="75" ht="13" customHeight="1" x14ac:dyDescent="0.15"/>
    <row r="76" ht="13" customHeight="1" x14ac:dyDescent="0.15"/>
    <row r="77" ht="13" customHeight="1" x14ac:dyDescent="0.15"/>
    <row r="78" ht="13" customHeight="1" x14ac:dyDescent="0.15"/>
    <row r="79" ht="13" customHeight="1" x14ac:dyDescent="0.15"/>
    <row r="80" ht="13" customHeight="1" x14ac:dyDescent="0.15"/>
    <row r="81" ht="13" customHeight="1" x14ac:dyDescent="0.15"/>
    <row r="82" ht="13" customHeight="1" x14ac:dyDescent="0.15"/>
    <row r="83" ht="13" customHeight="1" x14ac:dyDescent="0.15"/>
    <row r="84" ht="13" customHeight="1" x14ac:dyDescent="0.15"/>
    <row r="85" ht="13" customHeight="1" x14ac:dyDescent="0.15"/>
    <row r="86" ht="13" customHeight="1" x14ac:dyDescent="0.15"/>
    <row r="87" ht="13" customHeight="1" x14ac:dyDescent="0.15"/>
    <row r="88" ht="13" customHeight="1" x14ac:dyDescent="0.15"/>
    <row r="89" ht="13" customHeight="1" x14ac:dyDescent="0.15"/>
    <row r="90" ht="13" customHeight="1" x14ac:dyDescent="0.15"/>
    <row r="91" ht="13" customHeight="1" x14ac:dyDescent="0.15"/>
    <row r="92" ht="13" customHeight="1" x14ac:dyDescent="0.15"/>
    <row r="93" ht="13" customHeight="1" x14ac:dyDescent="0.15"/>
    <row r="94" ht="13" customHeight="1" x14ac:dyDescent="0.15"/>
    <row r="95" ht="13" customHeight="1" x14ac:dyDescent="0.15"/>
    <row r="96" ht="13" customHeight="1" x14ac:dyDescent="0.15"/>
    <row r="97" ht="13" customHeight="1" x14ac:dyDescent="0.15"/>
    <row r="98" ht="13" customHeight="1" x14ac:dyDescent="0.15"/>
    <row r="99" ht="13" customHeight="1" x14ac:dyDescent="0.15"/>
    <row r="100" ht="13" customHeight="1" x14ac:dyDescent="0.15"/>
    <row r="101" ht="13" customHeight="1" x14ac:dyDescent="0.15"/>
    <row r="102" ht="13" customHeight="1" x14ac:dyDescent="0.15"/>
    <row r="103" ht="13" customHeight="1" x14ac:dyDescent="0.15"/>
    <row r="104" ht="13" customHeight="1" x14ac:dyDescent="0.15"/>
    <row r="105" ht="13" customHeight="1" x14ac:dyDescent="0.15"/>
    <row r="106" ht="13" customHeight="1" x14ac:dyDescent="0.15"/>
    <row r="107" ht="13" customHeight="1" x14ac:dyDescent="0.15"/>
    <row r="108" ht="13" customHeight="1" x14ac:dyDescent="0.15"/>
    <row r="109" ht="13" customHeight="1" x14ac:dyDescent="0.15"/>
    <row r="110" ht="13" customHeight="1" x14ac:dyDescent="0.15"/>
    <row r="111" ht="13" customHeight="1" x14ac:dyDescent="0.15"/>
    <row r="112" ht="13" customHeight="1" x14ac:dyDescent="0.15"/>
    <row r="113" ht="13" customHeight="1" x14ac:dyDescent="0.15"/>
    <row r="114" ht="13" customHeight="1" x14ac:dyDescent="0.15"/>
    <row r="115" ht="13" customHeight="1" x14ac:dyDescent="0.15"/>
    <row r="116" ht="13" customHeight="1" x14ac:dyDescent="0.15"/>
    <row r="117" ht="13" customHeight="1" x14ac:dyDescent="0.15"/>
    <row r="118" ht="13" customHeight="1" x14ac:dyDescent="0.15"/>
    <row r="119" ht="13" customHeight="1" x14ac:dyDescent="0.15"/>
    <row r="120" ht="13" customHeight="1" x14ac:dyDescent="0.15"/>
    <row r="121" ht="13" customHeight="1" x14ac:dyDescent="0.15"/>
    <row r="122" ht="13" customHeight="1" x14ac:dyDescent="0.15"/>
    <row r="123" ht="13" customHeight="1" x14ac:dyDescent="0.15"/>
    <row r="124" ht="13" customHeight="1" x14ac:dyDescent="0.15"/>
    <row r="125" ht="13" customHeight="1" x14ac:dyDescent="0.15"/>
    <row r="126" ht="13" customHeight="1" x14ac:dyDescent="0.15"/>
    <row r="127" ht="13" customHeight="1" x14ac:dyDescent="0.15"/>
    <row r="128" ht="13" customHeight="1" x14ac:dyDescent="0.15"/>
    <row r="129" ht="13" customHeight="1" x14ac:dyDescent="0.15"/>
    <row r="130" ht="13" customHeight="1" x14ac:dyDescent="0.15"/>
    <row r="131" ht="13" customHeight="1" x14ac:dyDescent="0.15"/>
    <row r="132" ht="13" customHeight="1" x14ac:dyDescent="0.15"/>
    <row r="133" ht="13" customHeight="1" x14ac:dyDescent="0.15"/>
    <row r="134" ht="13" customHeight="1" x14ac:dyDescent="0.15"/>
    <row r="135" ht="13" customHeight="1" x14ac:dyDescent="0.15"/>
    <row r="136" ht="13" customHeight="1" x14ac:dyDescent="0.15"/>
    <row r="137" ht="13" customHeight="1" x14ac:dyDescent="0.15"/>
    <row r="138" ht="13" customHeight="1" x14ac:dyDescent="0.15"/>
    <row r="139" ht="13" customHeight="1" x14ac:dyDescent="0.15"/>
    <row r="140" ht="13" customHeight="1" x14ac:dyDescent="0.15"/>
    <row r="141" ht="13" customHeight="1" x14ac:dyDescent="0.15"/>
    <row r="142" ht="13" customHeight="1" x14ac:dyDescent="0.15"/>
    <row r="143" ht="13" customHeight="1" x14ac:dyDescent="0.15"/>
    <row r="144" ht="13" customHeight="1" x14ac:dyDescent="0.15"/>
    <row r="145" ht="13" customHeight="1" x14ac:dyDescent="0.15"/>
    <row r="146" ht="13" customHeight="1" x14ac:dyDescent="0.15"/>
    <row r="147" ht="13" customHeight="1" x14ac:dyDescent="0.15"/>
    <row r="148" ht="13" customHeight="1" x14ac:dyDescent="0.15"/>
    <row r="149" ht="13" customHeight="1" x14ac:dyDescent="0.15"/>
    <row r="150" ht="13" customHeight="1" x14ac:dyDescent="0.15"/>
    <row r="151" ht="13" customHeight="1" x14ac:dyDescent="0.15"/>
    <row r="152" ht="13" customHeight="1" x14ac:dyDescent="0.15"/>
    <row r="153" ht="13" customHeight="1" x14ac:dyDescent="0.15"/>
    <row r="154" ht="13" customHeight="1" x14ac:dyDescent="0.15"/>
    <row r="155" ht="13" customHeight="1" x14ac:dyDescent="0.15"/>
    <row r="156" ht="13" customHeight="1" x14ac:dyDescent="0.15"/>
    <row r="157" ht="13" customHeight="1" x14ac:dyDescent="0.15"/>
    <row r="158" ht="13" customHeight="1" x14ac:dyDescent="0.15"/>
    <row r="159" ht="13" customHeight="1" x14ac:dyDescent="0.15"/>
    <row r="160" ht="13" customHeight="1" x14ac:dyDescent="0.15"/>
    <row r="161" ht="13" customHeight="1" x14ac:dyDescent="0.15"/>
    <row r="162" ht="13" customHeight="1" x14ac:dyDescent="0.15"/>
    <row r="163" ht="13" customHeight="1" x14ac:dyDescent="0.15"/>
    <row r="164" ht="13" customHeight="1" x14ac:dyDescent="0.15"/>
    <row r="165" ht="13" customHeight="1" x14ac:dyDescent="0.15"/>
    <row r="166" ht="13" customHeight="1" x14ac:dyDescent="0.15"/>
    <row r="167" ht="13" customHeight="1" x14ac:dyDescent="0.15"/>
    <row r="168" ht="13" customHeight="1" x14ac:dyDescent="0.15"/>
    <row r="169" ht="13" customHeight="1" x14ac:dyDescent="0.15"/>
    <row r="170" ht="13" customHeight="1" x14ac:dyDescent="0.15"/>
    <row r="171" ht="13" customHeight="1" x14ac:dyDescent="0.15"/>
    <row r="172" ht="13" customHeight="1" x14ac:dyDescent="0.15"/>
    <row r="173" ht="13" customHeight="1" x14ac:dyDescent="0.15"/>
    <row r="174" ht="13" customHeight="1" x14ac:dyDescent="0.15"/>
    <row r="175" ht="13" customHeight="1" x14ac:dyDescent="0.15"/>
    <row r="176" ht="13" customHeight="1" x14ac:dyDescent="0.15"/>
    <row r="177" ht="13" customHeight="1" x14ac:dyDescent="0.15"/>
    <row r="178" ht="13" customHeight="1" x14ac:dyDescent="0.15"/>
    <row r="179" ht="13" customHeight="1" x14ac:dyDescent="0.15"/>
    <row r="180" ht="13" customHeight="1" x14ac:dyDescent="0.15"/>
    <row r="181" ht="13" customHeight="1" x14ac:dyDescent="0.15"/>
    <row r="182" ht="13" customHeight="1" x14ac:dyDescent="0.15"/>
    <row r="183" ht="13" customHeight="1" x14ac:dyDescent="0.15"/>
    <row r="184" ht="13" customHeight="1" x14ac:dyDescent="0.15"/>
    <row r="185" ht="13" customHeight="1" x14ac:dyDescent="0.15"/>
    <row r="186" ht="13" customHeight="1" x14ac:dyDescent="0.15"/>
    <row r="187" ht="13" customHeight="1" x14ac:dyDescent="0.15"/>
    <row r="188" ht="13" customHeight="1" x14ac:dyDescent="0.15"/>
    <row r="189" ht="13" customHeight="1" x14ac:dyDescent="0.15"/>
    <row r="190" ht="13" customHeight="1" x14ac:dyDescent="0.15"/>
    <row r="191" ht="13" customHeight="1" x14ac:dyDescent="0.15"/>
    <row r="192" ht="13" customHeight="1" x14ac:dyDescent="0.15"/>
    <row r="193" ht="13" customHeight="1" x14ac:dyDescent="0.15"/>
    <row r="194" ht="13" customHeight="1" x14ac:dyDescent="0.15"/>
    <row r="195" ht="13" customHeight="1" x14ac:dyDescent="0.15"/>
    <row r="196" ht="13" customHeight="1" x14ac:dyDescent="0.15"/>
    <row r="197" ht="13" customHeight="1" x14ac:dyDescent="0.15"/>
    <row r="198" ht="13" customHeight="1" x14ac:dyDescent="0.15"/>
    <row r="199" ht="13" customHeight="1" x14ac:dyDescent="0.15"/>
    <row r="200" ht="13" customHeight="1" x14ac:dyDescent="0.15"/>
    <row r="201" ht="13" customHeight="1" x14ac:dyDescent="0.15"/>
    <row r="202" ht="13" customHeight="1" x14ac:dyDescent="0.15"/>
    <row r="203" ht="13" customHeight="1" x14ac:dyDescent="0.15"/>
    <row r="204" ht="13" customHeight="1" x14ac:dyDescent="0.15"/>
    <row r="205" ht="13" customHeight="1" x14ac:dyDescent="0.15"/>
    <row r="206" ht="13" customHeight="1" x14ac:dyDescent="0.15"/>
    <row r="207" ht="13" customHeight="1" x14ac:dyDescent="0.15"/>
    <row r="208" ht="13" customHeight="1" x14ac:dyDescent="0.15"/>
    <row r="209" ht="13" customHeight="1" x14ac:dyDescent="0.15"/>
    <row r="210" ht="13" customHeight="1" x14ac:dyDescent="0.15"/>
    <row r="211" ht="13" customHeight="1" x14ac:dyDescent="0.15"/>
    <row r="212" ht="13" customHeight="1" x14ac:dyDescent="0.15"/>
    <row r="213" ht="13" customHeight="1" x14ac:dyDescent="0.15"/>
    <row r="214" ht="13" customHeight="1" x14ac:dyDescent="0.15"/>
    <row r="215" ht="13" customHeight="1" x14ac:dyDescent="0.15"/>
    <row r="216" ht="13" customHeight="1" x14ac:dyDescent="0.15"/>
    <row r="217" ht="13" customHeight="1" x14ac:dyDescent="0.15"/>
    <row r="218" ht="13" customHeight="1" x14ac:dyDescent="0.15"/>
    <row r="219" ht="13" customHeight="1" x14ac:dyDescent="0.15"/>
    <row r="220" ht="13" customHeight="1" x14ac:dyDescent="0.15"/>
    <row r="221" ht="13" customHeight="1" x14ac:dyDescent="0.15"/>
    <row r="222" ht="13" customHeight="1" x14ac:dyDescent="0.15"/>
    <row r="223" ht="13" customHeight="1" x14ac:dyDescent="0.15"/>
    <row r="224" ht="13" customHeight="1" x14ac:dyDescent="0.15"/>
    <row r="225" ht="13" customHeight="1" x14ac:dyDescent="0.15"/>
    <row r="226" ht="13" customHeight="1" x14ac:dyDescent="0.15"/>
    <row r="227" ht="13" customHeight="1" x14ac:dyDescent="0.15"/>
    <row r="228" ht="13" customHeight="1" x14ac:dyDescent="0.15"/>
    <row r="229" ht="13" customHeight="1" x14ac:dyDescent="0.15"/>
    <row r="230" ht="13" customHeight="1" x14ac:dyDescent="0.15"/>
    <row r="231" ht="13" customHeight="1" x14ac:dyDescent="0.15"/>
    <row r="232" ht="13" customHeight="1" x14ac:dyDescent="0.15"/>
    <row r="233" ht="13" customHeight="1" x14ac:dyDescent="0.15"/>
    <row r="234" ht="13" customHeight="1" x14ac:dyDescent="0.15"/>
    <row r="235" ht="13" customHeight="1" x14ac:dyDescent="0.15"/>
    <row r="236" ht="13" customHeight="1" x14ac:dyDescent="0.15"/>
    <row r="237" ht="13" customHeight="1" x14ac:dyDescent="0.15"/>
    <row r="238" ht="13" customHeight="1" x14ac:dyDescent="0.15"/>
    <row r="239" ht="13" customHeight="1" x14ac:dyDescent="0.15"/>
    <row r="240" ht="13" customHeight="1" x14ac:dyDescent="0.15"/>
    <row r="241" ht="13" customHeight="1" x14ac:dyDescent="0.15"/>
    <row r="242" ht="13" customHeight="1" x14ac:dyDescent="0.15"/>
    <row r="243" ht="13" customHeight="1" x14ac:dyDescent="0.15"/>
    <row r="244" ht="13" customHeight="1" x14ac:dyDescent="0.15"/>
    <row r="245" ht="13" customHeight="1" x14ac:dyDescent="0.15"/>
    <row r="246" ht="13" customHeight="1" x14ac:dyDescent="0.15"/>
    <row r="247" ht="13" customHeight="1" x14ac:dyDescent="0.15"/>
    <row r="248" ht="13" customHeight="1" x14ac:dyDescent="0.15"/>
    <row r="249" ht="13" customHeight="1" x14ac:dyDescent="0.15"/>
    <row r="250" ht="13" customHeight="1" x14ac:dyDescent="0.15"/>
    <row r="251" ht="13" customHeight="1" x14ac:dyDescent="0.15"/>
    <row r="252" ht="13" customHeight="1" x14ac:dyDescent="0.15"/>
    <row r="253" ht="13" customHeight="1" x14ac:dyDescent="0.15"/>
    <row r="254" ht="13" customHeight="1" x14ac:dyDescent="0.15"/>
    <row r="255" ht="13" customHeight="1" x14ac:dyDescent="0.15"/>
    <row r="256" ht="13" customHeight="1" x14ac:dyDescent="0.15"/>
    <row r="257" ht="13" customHeight="1" x14ac:dyDescent="0.15"/>
    <row r="258" ht="13" customHeight="1" x14ac:dyDescent="0.15"/>
    <row r="259" ht="13" customHeight="1" x14ac:dyDescent="0.15"/>
    <row r="260" ht="13" customHeight="1" x14ac:dyDescent="0.15"/>
    <row r="261" ht="13" customHeight="1" x14ac:dyDescent="0.15"/>
    <row r="262" ht="13" customHeight="1" x14ac:dyDescent="0.15"/>
    <row r="263" ht="13" customHeight="1" x14ac:dyDescent="0.15"/>
    <row r="264" ht="13" customHeight="1" x14ac:dyDescent="0.15"/>
    <row r="265" ht="13" customHeight="1" x14ac:dyDescent="0.15"/>
    <row r="266" ht="13" customHeight="1" x14ac:dyDescent="0.15"/>
    <row r="267" ht="13" customHeight="1" x14ac:dyDescent="0.15"/>
    <row r="268" ht="13" customHeight="1" x14ac:dyDescent="0.15"/>
    <row r="269" ht="13" customHeight="1" x14ac:dyDescent="0.15"/>
    <row r="270" ht="13" customHeight="1" x14ac:dyDescent="0.15"/>
    <row r="271" ht="13" customHeight="1" x14ac:dyDescent="0.15"/>
    <row r="272" ht="13" customHeight="1" x14ac:dyDescent="0.15"/>
    <row r="273" ht="13" customHeight="1" x14ac:dyDescent="0.15"/>
    <row r="274" ht="13" customHeight="1" x14ac:dyDescent="0.15"/>
    <row r="275" ht="13" customHeight="1" x14ac:dyDescent="0.15"/>
    <row r="276" ht="13" customHeight="1" x14ac:dyDescent="0.15"/>
    <row r="277" ht="13" customHeight="1" x14ac:dyDescent="0.15"/>
    <row r="278" ht="13" customHeight="1" x14ac:dyDescent="0.15"/>
    <row r="279" ht="13" customHeight="1" x14ac:dyDescent="0.15"/>
    <row r="280" ht="13" customHeight="1" x14ac:dyDescent="0.15"/>
    <row r="281" ht="13" customHeight="1" x14ac:dyDescent="0.15"/>
    <row r="282" ht="13" customHeight="1" x14ac:dyDescent="0.15"/>
    <row r="283" ht="13" customHeight="1" x14ac:dyDescent="0.15"/>
    <row r="284" ht="13" customHeight="1" x14ac:dyDescent="0.15"/>
    <row r="285" ht="13" customHeight="1" x14ac:dyDescent="0.15"/>
    <row r="286" ht="13" customHeight="1" x14ac:dyDescent="0.15"/>
    <row r="287" ht="13" customHeight="1" x14ac:dyDescent="0.15"/>
    <row r="288" ht="13" customHeight="1" x14ac:dyDescent="0.15"/>
    <row r="289" ht="13" customHeight="1" x14ac:dyDescent="0.15"/>
    <row r="290" ht="13" customHeight="1" x14ac:dyDescent="0.15"/>
    <row r="291" ht="13" customHeight="1" x14ac:dyDescent="0.15"/>
    <row r="292" ht="13" customHeight="1" x14ac:dyDescent="0.15"/>
    <row r="293" ht="13" customHeight="1" x14ac:dyDescent="0.15"/>
    <row r="294" ht="13" customHeight="1" x14ac:dyDescent="0.15"/>
    <row r="295" ht="13" customHeight="1" x14ac:dyDescent="0.15"/>
    <row r="296" ht="13" customHeight="1" x14ac:dyDescent="0.15"/>
    <row r="297" ht="13" customHeight="1" x14ac:dyDescent="0.15"/>
    <row r="298" ht="13" customHeight="1" x14ac:dyDescent="0.15"/>
    <row r="299" ht="13" customHeight="1" x14ac:dyDescent="0.15"/>
    <row r="300" ht="13" customHeight="1" x14ac:dyDescent="0.15"/>
    <row r="301" ht="13" customHeight="1" x14ac:dyDescent="0.15"/>
    <row r="302" ht="13" customHeight="1" x14ac:dyDescent="0.15"/>
    <row r="303" ht="13" customHeight="1" x14ac:dyDescent="0.15"/>
    <row r="304" ht="13" customHeight="1" x14ac:dyDescent="0.15"/>
    <row r="305" ht="13" customHeight="1" x14ac:dyDescent="0.15"/>
    <row r="306" ht="13" customHeight="1" x14ac:dyDescent="0.15"/>
    <row r="307" ht="13" customHeight="1" x14ac:dyDescent="0.15"/>
    <row r="308" ht="13" customHeight="1" x14ac:dyDescent="0.15"/>
    <row r="309" ht="13" customHeight="1" x14ac:dyDescent="0.15"/>
    <row r="310" ht="13" customHeight="1" x14ac:dyDescent="0.15"/>
    <row r="311" ht="13" customHeight="1" x14ac:dyDescent="0.15"/>
    <row r="312" ht="13" customHeight="1" x14ac:dyDescent="0.15"/>
    <row r="313" ht="13" customHeight="1" x14ac:dyDescent="0.15"/>
    <row r="314" ht="13" customHeight="1" x14ac:dyDescent="0.15"/>
    <row r="315" ht="13" customHeight="1" x14ac:dyDescent="0.15"/>
    <row r="316" ht="13" customHeight="1" x14ac:dyDescent="0.15"/>
    <row r="317" ht="13" customHeight="1" x14ac:dyDescent="0.15"/>
  </sheetData>
  <sortState xmlns:xlrd2="http://schemas.microsoft.com/office/spreadsheetml/2017/richdata2" ref="B6:R49">
    <sortCondition descending="1" ref="R6:R49"/>
  </sortState>
  <mergeCells count="2">
    <mergeCell ref="A1:E1"/>
    <mergeCell ref="AF2:AI2"/>
  </mergeCells>
  <phoneticPr fontId="0" type="noConversion"/>
  <pageMargins left="0.75" right="0.75" top="1" bottom="1" header="0.5" footer="0.5"/>
  <pageSetup paperSize="9" scale="78" fitToHeight="2" orientation="landscape" verticalDpi="0" r:id="rId1"/>
  <headerFooter alignWithMargins="0">
    <oddFooter>&amp;C&amp;"Verdana,Normal"www.oslosportsfiskere.no/isfiske/NC2007.xls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>
    <pageSetUpPr fitToPage="1"/>
  </sheetPr>
  <dimension ref="A1:AI247"/>
  <sheetViews>
    <sheetView workbookViewId="0">
      <selection activeCell="I19" sqref="I19"/>
    </sheetView>
  </sheetViews>
  <sheetFormatPr baseColWidth="10" defaultColWidth="12" defaultRowHeight="13" x14ac:dyDescent="0.15"/>
  <cols>
    <col min="1" max="1" width="7" customWidth="1"/>
    <col min="2" max="2" width="25" customWidth="1"/>
    <col min="3" max="3" width="25.3984375" customWidth="1"/>
    <col min="4" max="6" width="13.3984375" customWidth="1"/>
    <col min="7" max="7" width="15.796875" customWidth="1"/>
    <col min="8" max="8" width="16.19921875" customWidth="1"/>
    <col min="9" max="9" width="16.3984375" customWidth="1"/>
    <col min="10" max="11" width="3.3984375" hidden="1" customWidth="1"/>
    <col min="12" max="13" width="3.3984375" customWidth="1"/>
    <col min="14" max="17" width="4.3984375" customWidth="1"/>
    <col min="18" max="18" width="4.19921875" customWidth="1"/>
    <col min="19" max="19" width="0.19921875" style="20" customWidth="1"/>
    <col min="20" max="20" width="78.796875" hidden="1" customWidth="1"/>
    <col min="21" max="21" width="44.59765625" hidden="1" customWidth="1"/>
    <col min="22" max="22" width="58.59765625" hidden="1" customWidth="1"/>
    <col min="23" max="23" width="48.59765625" hidden="1" customWidth="1"/>
    <col min="24" max="27" width="0.19921875" hidden="1" customWidth="1"/>
    <col min="28" max="28" width="45.3984375" hidden="1" customWidth="1"/>
    <col min="29" max="29" width="0.19921875" hidden="1" customWidth="1"/>
    <col min="30" max="30" width="0.796875" customWidth="1"/>
  </cols>
  <sheetData>
    <row r="1" spans="1:35" s="25" customFormat="1" ht="25" customHeight="1" thickBot="1" x14ac:dyDescent="0.35">
      <c r="A1" s="167" t="s">
        <v>55</v>
      </c>
      <c r="B1" s="168"/>
      <c r="C1" s="168"/>
      <c r="D1" s="168"/>
      <c r="E1" s="168"/>
      <c r="F1" s="37"/>
      <c r="G1" s="37"/>
      <c r="H1" s="37"/>
      <c r="I1" s="38"/>
      <c r="J1" s="37"/>
      <c r="K1" s="38"/>
      <c r="L1" s="39"/>
      <c r="M1" s="39"/>
      <c r="N1" s="39"/>
      <c r="O1" s="39"/>
      <c r="P1" s="39"/>
      <c r="Q1" s="39"/>
      <c r="R1" s="40"/>
      <c r="S1" s="26"/>
    </row>
    <row r="2" spans="1:35" s="25" customFormat="1" ht="25" customHeight="1" thickBot="1" x14ac:dyDescent="0.3">
      <c r="A2" s="41"/>
      <c r="D2" s="56"/>
      <c r="E2" s="37"/>
      <c r="F2" s="37"/>
      <c r="G2" s="57" t="s">
        <v>0</v>
      </c>
      <c r="H2" s="37"/>
      <c r="I2" s="38"/>
      <c r="J2" s="37"/>
      <c r="K2" s="38"/>
      <c r="L2" s="41"/>
      <c r="R2" s="42"/>
      <c r="S2" s="26"/>
      <c r="AF2" s="169"/>
      <c r="AG2" s="169"/>
      <c r="AH2" s="169"/>
      <c r="AI2" s="169"/>
    </row>
    <row r="3" spans="1:35" s="25" customFormat="1" ht="16" customHeight="1" x14ac:dyDescent="0.15">
      <c r="A3" s="33"/>
      <c r="B3" s="43"/>
      <c r="C3" s="43"/>
      <c r="D3" s="64" t="s">
        <v>1</v>
      </c>
      <c r="E3" s="64" t="s">
        <v>2</v>
      </c>
      <c r="F3" s="64" t="s">
        <v>3</v>
      </c>
      <c r="G3" s="64" t="s">
        <v>4</v>
      </c>
      <c r="H3" s="64" t="s">
        <v>5</v>
      </c>
      <c r="I3" s="90" t="s">
        <v>6</v>
      </c>
      <c r="J3" s="55"/>
      <c r="K3" s="36" t="s">
        <v>7</v>
      </c>
      <c r="L3" s="45"/>
      <c r="M3" s="44"/>
      <c r="N3" s="44"/>
      <c r="O3" s="44"/>
      <c r="P3" s="44"/>
      <c r="Q3" s="44"/>
      <c r="R3" s="46"/>
      <c r="S3" s="26"/>
    </row>
    <row r="4" spans="1:35" s="25" customFormat="1" ht="16" customHeight="1" thickBot="1" x14ac:dyDescent="0.2">
      <c r="A4" s="47" t="s">
        <v>8</v>
      </c>
      <c r="B4" s="48" t="s">
        <v>10</v>
      </c>
      <c r="C4" s="48" t="s">
        <v>11</v>
      </c>
      <c r="D4" s="19">
        <v>45277</v>
      </c>
      <c r="E4" s="19">
        <v>45312</v>
      </c>
      <c r="F4" s="19">
        <v>45641</v>
      </c>
      <c r="G4" s="19">
        <v>45655</v>
      </c>
      <c r="H4" s="19">
        <v>45303</v>
      </c>
      <c r="I4" s="91">
        <v>45310</v>
      </c>
      <c r="J4" s="49"/>
      <c r="K4" s="50"/>
      <c r="L4" s="119" t="s">
        <v>13</v>
      </c>
      <c r="M4" s="52"/>
      <c r="N4" s="52"/>
      <c r="O4" s="52"/>
      <c r="P4" s="52"/>
      <c r="Q4" s="52"/>
      <c r="R4" s="53"/>
      <c r="S4" s="26"/>
    </row>
    <row r="5" spans="1:35" s="36" customFormat="1" ht="13" customHeight="1" x14ac:dyDescent="0.15">
      <c r="A5" s="33"/>
      <c r="B5" s="122" t="s">
        <v>59</v>
      </c>
      <c r="C5" s="122" t="s">
        <v>52</v>
      </c>
      <c r="D5" s="5"/>
      <c r="E5" s="2"/>
      <c r="F5" s="5">
        <v>2</v>
      </c>
      <c r="G5" s="2">
        <v>6</v>
      </c>
      <c r="H5" s="6">
        <v>1</v>
      </c>
      <c r="I5" s="72">
        <v>1</v>
      </c>
      <c r="J5" s="6"/>
      <c r="K5" s="5"/>
      <c r="L5" s="28">
        <f t="shared" ref="L5:N10" si="0">IF(T5&gt;20," ",T5)</f>
        <v>1</v>
      </c>
      <c r="M5" s="21">
        <f t="shared" si="0"/>
        <v>1</v>
      </c>
      <c r="N5" s="21">
        <f t="shared" si="0"/>
        <v>2</v>
      </c>
      <c r="O5" s="129"/>
      <c r="P5" s="129"/>
      <c r="Q5" s="129"/>
      <c r="R5" s="85">
        <v>59</v>
      </c>
      <c r="S5" s="26"/>
      <c r="T5" s="25">
        <f>IF(COUNT(D5:K5)&gt;0,SMALL(D5:K5,1),21)</f>
        <v>1</v>
      </c>
      <c r="U5" s="25">
        <f>IF(COUNT(D5:K5)&gt;1,SMALL(D5:K5,2),21)</f>
        <v>1</v>
      </c>
      <c r="V5" s="25">
        <f>IF(COUNT(D5:K5)&gt;2,SMALL(D5:K5,3),21)</f>
        <v>2</v>
      </c>
      <c r="W5" s="25">
        <f t="shared" ref="W5" si="1">21*3-T5-U5-V5-((3-COUNT(T5:V5))*21)</f>
        <v>59</v>
      </c>
      <c r="X5" s="25"/>
      <c r="Y5" s="25">
        <f>IF(COUNT(D5:K5)&gt;0,SMALL(D5:K5,1),21)</f>
        <v>1</v>
      </c>
      <c r="Z5" s="25">
        <f>IF(COUNT(D5:K5)&gt;1,SMALL(D5:K5,2),21)</f>
        <v>1</v>
      </c>
      <c r="AA5" s="25">
        <f>IF(COUNT(D5:K5)&gt;2,SMALL(D5:K5,3),21)</f>
        <v>2</v>
      </c>
      <c r="AB5" s="25">
        <f>IF(COUNT(D5:K5)&gt;3,SMALL(D5:K5,4),21)</f>
        <v>6</v>
      </c>
      <c r="AC5" s="25">
        <f>IF(COUNT(D5:K5)&gt;4,SMALL(D5:K5,5),21)</f>
        <v>21</v>
      </c>
      <c r="AD5" s="25">
        <f>21*5-Y5-Z5-AA5-AB5-AC5-((5-COUNT(Y5:AC5))*21)</f>
        <v>74</v>
      </c>
      <c r="AE5" s="25"/>
      <c r="AF5" s="25"/>
      <c r="AG5" s="25"/>
      <c r="AH5" s="25"/>
    </row>
    <row r="6" spans="1:35" s="36" customFormat="1" ht="13" customHeight="1" x14ac:dyDescent="0.15">
      <c r="A6" s="27"/>
      <c r="B6" s="95" t="s">
        <v>58</v>
      </c>
      <c r="C6" s="95" t="s">
        <v>52</v>
      </c>
      <c r="D6" s="9"/>
      <c r="E6" s="8"/>
      <c r="F6" s="9">
        <v>1</v>
      </c>
      <c r="G6" s="8">
        <v>2</v>
      </c>
      <c r="H6" s="10">
        <v>5</v>
      </c>
      <c r="I6" s="86">
        <v>3</v>
      </c>
      <c r="J6" s="10"/>
      <c r="K6" s="9"/>
      <c r="L6" s="28">
        <f t="shared" si="0"/>
        <v>1</v>
      </c>
      <c r="M6" s="21">
        <f t="shared" si="0"/>
        <v>2</v>
      </c>
      <c r="N6" s="21">
        <f t="shared" si="0"/>
        <v>3</v>
      </c>
      <c r="O6" s="93"/>
      <c r="P6" s="93"/>
      <c r="Q6" s="93"/>
      <c r="R6" s="28">
        <v>57</v>
      </c>
      <c r="S6" s="74"/>
      <c r="T6" s="36">
        <f>IF(COUNT(D6:K6)&gt;0,SMALL(D6:K6,1),21)</f>
        <v>1</v>
      </c>
      <c r="U6" s="36">
        <f>IF(COUNT(D6:K6)&gt;1,SMALL(D6:K6,2),21)</f>
        <v>2</v>
      </c>
      <c r="V6" s="36">
        <f>IF(COUNT(D6:K6)&gt;2,SMALL(D6:K6,3),21)</f>
        <v>3</v>
      </c>
      <c r="W6" s="25">
        <v>19</v>
      </c>
      <c r="Y6" s="36">
        <f>IF(COUNT(D6:K6)&gt;0,SMALL(D6:K6,1),21)</f>
        <v>1</v>
      </c>
      <c r="Z6" s="36">
        <f>IF(COUNT(D6:K6)&gt;1,SMALL(D6:K6,2),21)</f>
        <v>2</v>
      </c>
      <c r="AA6" s="36">
        <f>IF(COUNT(D6:K6)&gt;2,SMALL(D6:K6,3),21)</f>
        <v>3</v>
      </c>
      <c r="AB6" s="36">
        <f>IF(COUNT(D6:K6)&gt;3,SMALL(D6:K6,4),21)</f>
        <v>5</v>
      </c>
      <c r="AC6" s="36">
        <f>IF(COUNT(D6:K6)&gt;4,SMALL(D6:K6,5),21)</f>
        <v>21</v>
      </c>
      <c r="AD6" s="36">
        <f>21*5-Y6-Z6-AA6-AB6-AC6-((5-COUNT(Y6:AC6))*21)</f>
        <v>73</v>
      </c>
      <c r="AH6" s="25"/>
      <c r="AI6" s="25"/>
    </row>
    <row r="7" spans="1:35" ht="13" customHeight="1" x14ac:dyDescent="0.15">
      <c r="A7" s="107"/>
      <c r="B7" s="108" t="s">
        <v>60</v>
      </c>
      <c r="C7" s="108" t="s">
        <v>50</v>
      </c>
      <c r="D7" s="109"/>
      <c r="E7" s="97"/>
      <c r="F7" s="109">
        <v>4</v>
      </c>
      <c r="G7" s="97">
        <v>1</v>
      </c>
      <c r="H7" s="98">
        <v>3</v>
      </c>
      <c r="I7" s="110">
        <v>2</v>
      </c>
      <c r="J7" s="98"/>
      <c r="K7" s="109"/>
      <c r="L7" s="28">
        <f t="shared" si="0"/>
        <v>1</v>
      </c>
      <c r="M7" s="21">
        <f t="shared" si="0"/>
        <v>2</v>
      </c>
      <c r="N7" s="21">
        <f t="shared" si="0"/>
        <v>3</v>
      </c>
      <c r="O7" s="99"/>
      <c r="P7" s="99"/>
      <c r="Q7" s="99"/>
      <c r="R7" s="113">
        <v>57</v>
      </c>
      <c r="T7">
        <f t="shared" ref="T7:T17" si="2">IF(COUNT(D7:K7)&gt;0,SMALL(D7:K7,1),21)</f>
        <v>1</v>
      </c>
      <c r="U7">
        <f t="shared" ref="U7:U17" si="3">IF(COUNT(D7:K7)&gt;1,SMALL(D7:K7,2),21)</f>
        <v>2</v>
      </c>
      <c r="V7">
        <f t="shared" ref="V7:V17" si="4">IF(COUNT(D7:K7)&gt;2,SMALL(D7:K7,3),21)</f>
        <v>3</v>
      </c>
      <c r="W7" s="25">
        <v>18</v>
      </c>
      <c r="Y7" s="25">
        <f t="shared" ref="Y7:Y19" si="5">IF(COUNT(D7:K7)&gt;0,SMALL(D7:K7,1),21)</f>
        <v>1</v>
      </c>
      <c r="Z7" s="25">
        <f t="shared" ref="Z7:Z19" si="6">IF(COUNT(D7:K7)&gt;1,SMALL(D7:K7,2),21)</f>
        <v>2</v>
      </c>
      <c r="AA7" s="25">
        <f t="shared" ref="AA7:AA19" si="7">IF(COUNT(D7:K7)&gt;2,SMALL(D7:K7,3),21)</f>
        <v>3</v>
      </c>
      <c r="AB7" s="25">
        <f t="shared" ref="AB7:AB19" si="8">IF(COUNT(D7:K7)&gt;3,SMALL(D7:K7,4),21)</f>
        <v>4</v>
      </c>
      <c r="AC7" s="25">
        <f t="shared" ref="AC7:AC19" si="9">IF(COUNT(D7:K7)&gt;4,SMALL(D7:K7,5),21)</f>
        <v>21</v>
      </c>
      <c r="AD7">
        <f t="shared" ref="AD7:AD19" si="10">21*5-Y7-Z7-AA7-AB7-AC7-((5-COUNT(Y7:AC7))*21)</f>
        <v>74</v>
      </c>
    </row>
    <row r="8" spans="1:35" ht="13" customHeight="1" x14ac:dyDescent="0.15">
      <c r="A8" s="28"/>
      <c r="B8" s="8" t="s">
        <v>56</v>
      </c>
      <c r="C8" s="28" t="s">
        <v>21</v>
      </c>
      <c r="D8" s="28">
        <v>1</v>
      </c>
      <c r="E8" s="28"/>
      <c r="F8" s="28">
        <v>3</v>
      </c>
      <c r="G8" s="28">
        <v>4</v>
      </c>
      <c r="H8" s="28">
        <v>8</v>
      </c>
      <c r="I8" s="31">
        <v>5</v>
      </c>
      <c r="J8" s="28"/>
      <c r="K8" s="88"/>
      <c r="L8" s="28">
        <f t="shared" si="0"/>
        <v>1</v>
      </c>
      <c r="M8" s="21">
        <f t="shared" si="0"/>
        <v>3</v>
      </c>
      <c r="N8" s="21">
        <f t="shared" si="0"/>
        <v>4</v>
      </c>
      <c r="O8" s="28"/>
      <c r="P8" s="28"/>
      <c r="Q8" s="28"/>
      <c r="R8" s="28">
        <v>55</v>
      </c>
      <c r="T8" s="25">
        <f t="shared" si="2"/>
        <v>1</v>
      </c>
      <c r="U8" s="25">
        <f t="shared" si="3"/>
        <v>3</v>
      </c>
      <c r="V8" s="25">
        <f t="shared" si="4"/>
        <v>4</v>
      </c>
      <c r="W8" s="25">
        <v>17</v>
      </c>
      <c r="Y8" s="25">
        <f t="shared" si="5"/>
        <v>1</v>
      </c>
      <c r="Z8" s="25">
        <f t="shared" si="6"/>
        <v>3</v>
      </c>
      <c r="AA8" s="25">
        <f t="shared" si="7"/>
        <v>4</v>
      </c>
      <c r="AB8" s="25">
        <f t="shared" si="8"/>
        <v>5</v>
      </c>
      <c r="AC8" s="25">
        <f t="shared" si="9"/>
        <v>8</v>
      </c>
      <c r="AD8" s="25">
        <f t="shared" si="10"/>
        <v>84</v>
      </c>
    </row>
    <row r="9" spans="1:35" ht="13" customHeight="1" x14ac:dyDescent="0.15">
      <c r="A9" s="28"/>
      <c r="B9" s="95" t="s">
        <v>62</v>
      </c>
      <c r="C9" s="95" t="s">
        <v>63</v>
      </c>
      <c r="D9" s="8"/>
      <c r="E9" s="8"/>
      <c r="F9" s="8">
        <v>6</v>
      </c>
      <c r="G9" s="8">
        <v>3</v>
      </c>
      <c r="H9" s="8">
        <v>7</v>
      </c>
      <c r="I9" s="110">
        <v>4</v>
      </c>
      <c r="J9" s="8"/>
      <c r="K9" s="118"/>
      <c r="L9" s="28">
        <f t="shared" si="0"/>
        <v>3</v>
      </c>
      <c r="M9" s="21">
        <f t="shared" si="0"/>
        <v>4</v>
      </c>
      <c r="N9" s="21">
        <f t="shared" si="0"/>
        <v>6</v>
      </c>
      <c r="O9" s="8"/>
      <c r="P9" s="8"/>
      <c r="Q9" s="8"/>
      <c r="R9" s="28">
        <v>47</v>
      </c>
      <c r="T9" s="36">
        <f t="shared" si="2"/>
        <v>3</v>
      </c>
      <c r="U9" s="36">
        <f t="shared" si="3"/>
        <v>4</v>
      </c>
      <c r="V9" s="36">
        <f t="shared" si="4"/>
        <v>6</v>
      </c>
      <c r="W9" s="25">
        <v>16</v>
      </c>
      <c r="Y9" s="36">
        <f t="shared" si="5"/>
        <v>3</v>
      </c>
      <c r="Z9" s="36">
        <f t="shared" si="6"/>
        <v>4</v>
      </c>
      <c r="AA9" s="36">
        <f t="shared" si="7"/>
        <v>6</v>
      </c>
      <c r="AB9" s="36">
        <f t="shared" si="8"/>
        <v>7</v>
      </c>
      <c r="AC9" s="36">
        <f t="shared" si="9"/>
        <v>21</v>
      </c>
      <c r="AD9" s="36">
        <f t="shared" si="10"/>
        <v>64</v>
      </c>
    </row>
    <row r="10" spans="1:35" ht="13" customHeight="1" x14ac:dyDescent="0.15">
      <c r="A10" s="28"/>
      <c r="B10" s="95" t="s">
        <v>61</v>
      </c>
      <c r="C10" s="95" t="s">
        <v>21</v>
      </c>
      <c r="D10" s="8"/>
      <c r="E10" s="8"/>
      <c r="F10" s="8">
        <v>5</v>
      </c>
      <c r="G10" s="8">
        <v>7</v>
      </c>
      <c r="H10" s="8">
        <v>6</v>
      </c>
      <c r="I10" s="31"/>
      <c r="J10" s="8"/>
      <c r="K10" s="118"/>
      <c r="L10" s="28">
        <f t="shared" si="0"/>
        <v>5</v>
      </c>
      <c r="M10" s="21">
        <f t="shared" si="0"/>
        <v>6</v>
      </c>
      <c r="N10" s="21">
        <f t="shared" si="0"/>
        <v>7</v>
      </c>
      <c r="O10" s="8"/>
      <c r="P10" s="8"/>
      <c r="Q10" s="8"/>
      <c r="R10" s="28">
        <v>45</v>
      </c>
      <c r="T10">
        <f t="shared" si="2"/>
        <v>5</v>
      </c>
      <c r="U10">
        <f t="shared" si="3"/>
        <v>6</v>
      </c>
      <c r="V10">
        <f t="shared" si="4"/>
        <v>7</v>
      </c>
      <c r="W10" s="25">
        <v>15</v>
      </c>
      <c r="Y10" s="25">
        <f t="shared" si="5"/>
        <v>5</v>
      </c>
      <c r="Z10" s="25">
        <f t="shared" si="6"/>
        <v>6</v>
      </c>
      <c r="AA10" s="25">
        <f t="shared" si="7"/>
        <v>7</v>
      </c>
      <c r="AB10" s="25">
        <f t="shared" si="8"/>
        <v>21</v>
      </c>
      <c r="AC10" s="25">
        <f t="shared" si="9"/>
        <v>21</v>
      </c>
      <c r="AD10">
        <f t="shared" si="10"/>
        <v>45</v>
      </c>
    </row>
    <row r="11" spans="1:35" ht="13" customHeight="1" x14ac:dyDescent="0.15">
      <c r="A11" s="28"/>
      <c r="B11" s="8" t="s">
        <v>139</v>
      </c>
      <c r="C11" s="8" t="s">
        <v>117</v>
      </c>
      <c r="D11" s="8"/>
      <c r="E11" s="95"/>
      <c r="F11" s="8"/>
      <c r="G11" s="8">
        <v>8</v>
      </c>
      <c r="H11" s="8">
        <v>4</v>
      </c>
      <c r="I11" s="110"/>
      <c r="J11" s="8"/>
      <c r="K11" s="118"/>
      <c r="L11" s="8">
        <v>4</v>
      </c>
      <c r="M11" s="2">
        <v>8</v>
      </c>
      <c r="N11" s="2"/>
      <c r="O11" s="8"/>
      <c r="P11" s="8"/>
      <c r="Q11" s="8"/>
      <c r="R11" s="8">
        <v>30</v>
      </c>
      <c r="T11" s="25">
        <f t="shared" si="2"/>
        <v>4</v>
      </c>
      <c r="U11" s="25">
        <f t="shared" si="3"/>
        <v>8</v>
      </c>
      <c r="V11" s="25">
        <f t="shared" si="4"/>
        <v>21</v>
      </c>
      <c r="W11" s="25">
        <v>14</v>
      </c>
      <c r="Y11" s="25">
        <f t="shared" si="5"/>
        <v>4</v>
      </c>
      <c r="Z11" s="25">
        <f t="shared" si="6"/>
        <v>8</v>
      </c>
      <c r="AA11" s="25">
        <f t="shared" si="7"/>
        <v>21</v>
      </c>
      <c r="AB11" s="25">
        <f t="shared" si="8"/>
        <v>21</v>
      </c>
      <c r="AC11" s="25">
        <f t="shared" si="9"/>
        <v>21</v>
      </c>
      <c r="AD11" s="25">
        <f t="shared" si="10"/>
        <v>30</v>
      </c>
    </row>
    <row r="12" spans="1:35" ht="13" customHeight="1" x14ac:dyDescent="0.15">
      <c r="A12" s="28"/>
      <c r="B12" s="8" t="s">
        <v>57</v>
      </c>
      <c r="C12" s="28" t="s">
        <v>21</v>
      </c>
      <c r="D12" s="28"/>
      <c r="E12" s="28">
        <v>1</v>
      </c>
      <c r="F12" s="28"/>
      <c r="G12" s="28"/>
      <c r="H12" s="28"/>
      <c r="I12" s="28"/>
      <c r="J12" s="36"/>
      <c r="K12" s="36"/>
      <c r="L12" s="28">
        <f>IF(T12&gt;20," ",T12)</f>
        <v>1</v>
      </c>
      <c r="M12" s="28"/>
      <c r="N12" s="28" t="str">
        <f>IF(V12&gt;20," ",V12)</f>
        <v xml:space="preserve"> </v>
      </c>
      <c r="O12" s="28"/>
      <c r="P12" s="28"/>
      <c r="Q12" s="28"/>
      <c r="R12" s="28">
        <v>20</v>
      </c>
      <c r="T12" s="36">
        <f t="shared" si="2"/>
        <v>1</v>
      </c>
      <c r="U12" s="36">
        <f t="shared" si="3"/>
        <v>21</v>
      </c>
      <c r="V12" s="36">
        <f t="shared" si="4"/>
        <v>21</v>
      </c>
      <c r="W12" s="25">
        <v>13</v>
      </c>
      <c r="Y12" s="36">
        <f t="shared" si="5"/>
        <v>1</v>
      </c>
      <c r="Z12" s="36">
        <f t="shared" si="6"/>
        <v>21</v>
      </c>
      <c r="AA12" s="36">
        <f t="shared" si="7"/>
        <v>21</v>
      </c>
      <c r="AB12" s="36">
        <f t="shared" si="8"/>
        <v>21</v>
      </c>
      <c r="AC12" s="36">
        <f t="shared" si="9"/>
        <v>21</v>
      </c>
      <c r="AD12" s="36">
        <f t="shared" si="10"/>
        <v>20</v>
      </c>
    </row>
    <row r="13" spans="1:35" ht="13" customHeight="1" x14ac:dyDescent="0.15">
      <c r="A13" s="28"/>
      <c r="B13" s="8" t="s">
        <v>171</v>
      </c>
      <c r="C13" s="8" t="s">
        <v>87</v>
      </c>
      <c r="D13" s="8"/>
      <c r="E13" s="8"/>
      <c r="F13" s="8"/>
      <c r="G13" s="8"/>
      <c r="H13" s="8">
        <v>2</v>
      </c>
      <c r="I13" s="28"/>
      <c r="J13" s="136"/>
      <c r="K13" s="136"/>
      <c r="L13" s="28">
        <f>IF(T13&gt;20," ",T13)</f>
        <v>2</v>
      </c>
      <c r="M13" s="28" t="str">
        <f>IF(U13&gt;20," ",U13)</f>
        <v xml:space="preserve"> </v>
      </c>
      <c r="N13" s="28" t="str">
        <f>IF(V13&gt;20," ",V13)</f>
        <v xml:space="preserve"> </v>
      </c>
      <c r="O13" s="8"/>
      <c r="P13" s="8"/>
      <c r="Q13" s="8"/>
      <c r="R13" s="28">
        <v>19</v>
      </c>
      <c r="T13">
        <f t="shared" si="2"/>
        <v>2</v>
      </c>
      <c r="U13">
        <f t="shared" si="3"/>
        <v>21</v>
      </c>
      <c r="V13">
        <f t="shared" si="4"/>
        <v>21</v>
      </c>
      <c r="W13" s="25">
        <v>12</v>
      </c>
      <c r="Y13" s="25">
        <f t="shared" si="5"/>
        <v>2</v>
      </c>
      <c r="Z13" s="25">
        <f t="shared" si="6"/>
        <v>21</v>
      </c>
      <c r="AA13" s="25">
        <f t="shared" si="7"/>
        <v>21</v>
      </c>
      <c r="AB13" s="25">
        <f t="shared" si="8"/>
        <v>21</v>
      </c>
      <c r="AC13" s="25">
        <f t="shared" si="9"/>
        <v>21</v>
      </c>
      <c r="AD13">
        <f t="shared" si="10"/>
        <v>19</v>
      </c>
    </row>
    <row r="14" spans="1:35" ht="13" customHeight="1" x14ac:dyDescent="0.15">
      <c r="A14" s="28"/>
      <c r="B14" s="8" t="s">
        <v>138</v>
      </c>
      <c r="C14" s="8" t="s">
        <v>21</v>
      </c>
      <c r="D14" s="8"/>
      <c r="E14" s="95"/>
      <c r="F14" s="8"/>
      <c r="G14" s="8">
        <v>5</v>
      </c>
      <c r="H14" s="8"/>
      <c r="I14" s="86"/>
      <c r="J14" s="8"/>
      <c r="K14" s="118"/>
      <c r="L14" s="8"/>
      <c r="M14" s="2">
        <v>5</v>
      </c>
      <c r="N14" s="2"/>
      <c r="O14" s="8"/>
      <c r="P14" s="8"/>
      <c r="Q14" s="8"/>
      <c r="R14" s="8">
        <v>16</v>
      </c>
      <c r="T14" s="25">
        <f t="shared" si="2"/>
        <v>5</v>
      </c>
      <c r="U14" s="25">
        <f t="shared" si="3"/>
        <v>21</v>
      </c>
      <c r="V14" s="25">
        <f t="shared" si="4"/>
        <v>21</v>
      </c>
      <c r="W14" s="25">
        <v>11</v>
      </c>
      <c r="Y14" s="25">
        <f t="shared" si="5"/>
        <v>5</v>
      </c>
      <c r="Z14" s="25">
        <f t="shared" si="6"/>
        <v>21</v>
      </c>
      <c r="AA14" s="25">
        <f t="shared" si="7"/>
        <v>21</v>
      </c>
      <c r="AB14" s="25">
        <f t="shared" si="8"/>
        <v>21</v>
      </c>
      <c r="AC14" s="25">
        <f t="shared" si="9"/>
        <v>21</v>
      </c>
      <c r="AD14" s="25">
        <f t="shared" si="10"/>
        <v>16</v>
      </c>
    </row>
    <row r="15" spans="1:35" ht="13" customHeight="1" x14ac:dyDescent="0.15">
      <c r="A15" s="28" t="str">
        <f>IF(AD16&lt;1," ",AD16)</f>
        <v xml:space="preserve"> </v>
      </c>
      <c r="B15" s="8" t="s">
        <v>172</v>
      </c>
      <c r="C15" s="8" t="s">
        <v>23</v>
      </c>
      <c r="D15" s="8"/>
      <c r="E15" s="8"/>
      <c r="F15" s="8"/>
      <c r="G15" s="8"/>
      <c r="H15" s="8">
        <v>9</v>
      </c>
      <c r="I15" s="110"/>
      <c r="J15" s="8"/>
      <c r="K15" s="118"/>
      <c r="L15" s="28">
        <f t="shared" ref="L15:N16" si="11">IF(T15&gt;20," ",T15)</f>
        <v>9</v>
      </c>
      <c r="M15" s="21" t="str">
        <f t="shared" si="11"/>
        <v xml:space="preserve"> </v>
      </c>
      <c r="N15" s="21" t="str">
        <f t="shared" si="11"/>
        <v xml:space="preserve"> </v>
      </c>
      <c r="O15" s="8"/>
      <c r="P15" s="8"/>
      <c r="Q15" s="8"/>
      <c r="R15" s="28">
        <v>12</v>
      </c>
      <c r="T15" s="36">
        <f t="shared" si="2"/>
        <v>9</v>
      </c>
      <c r="U15" s="36">
        <f t="shared" si="3"/>
        <v>21</v>
      </c>
      <c r="V15" s="36">
        <f t="shared" si="4"/>
        <v>21</v>
      </c>
      <c r="W15" s="25">
        <v>10</v>
      </c>
      <c r="Y15" s="36">
        <f t="shared" si="5"/>
        <v>9</v>
      </c>
      <c r="Z15" s="36">
        <f t="shared" si="6"/>
        <v>21</v>
      </c>
      <c r="AA15" s="36">
        <f t="shared" si="7"/>
        <v>21</v>
      </c>
      <c r="AB15" s="36">
        <f t="shared" si="8"/>
        <v>21</v>
      </c>
      <c r="AC15" s="36">
        <f t="shared" si="9"/>
        <v>21</v>
      </c>
      <c r="AD15" s="36">
        <f t="shared" si="10"/>
        <v>12</v>
      </c>
    </row>
    <row r="16" spans="1:35" ht="13" customHeight="1" x14ac:dyDescent="0.15">
      <c r="A16" s="28" t="str">
        <f t="shared" ref="A16:A17" si="12">IF(AD17&lt;1," ",AD17)</f>
        <v xml:space="preserve"> </v>
      </c>
      <c r="B16" s="95"/>
      <c r="C16" s="95"/>
      <c r="D16" s="8"/>
      <c r="E16" s="8"/>
      <c r="F16" s="8"/>
      <c r="G16" s="8"/>
      <c r="H16" s="8"/>
      <c r="I16" s="31"/>
      <c r="J16" s="8"/>
      <c r="K16" s="118"/>
      <c r="L16" s="28" t="str">
        <f t="shared" si="11"/>
        <v xml:space="preserve"> </v>
      </c>
      <c r="M16" s="21" t="str">
        <f t="shared" si="11"/>
        <v xml:space="preserve"> </v>
      </c>
      <c r="N16" s="21" t="str">
        <f t="shared" si="11"/>
        <v xml:space="preserve"> </v>
      </c>
      <c r="O16" s="8"/>
      <c r="P16" s="8"/>
      <c r="Q16" s="8"/>
      <c r="R16" s="28"/>
      <c r="T16">
        <f t="shared" si="2"/>
        <v>21</v>
      </c>
      <c r="U16">
        <f t="shared" si="3"/>
        <v>21</v>
      </c>
      <c r="V16">
        <f t="shared" si="4"/>
        <v>21</v>
      </c>
      <c r="W16" s="25">
        <v>9</v>
      </c>
      <c r="Y16" s="25">
        <f t="shared" si="5"/>
        <v>21</v>
      </c>
      <c r="Z16" s="25">
        <f t="shared" si="6"/>
        <v>21</v>
      </c>
      <c r="AA16" s="25">
        <f t="shared" si="7"/>
        <v>21</v>
      </c>
      <c r="AB16" s="25">
        <f t="shared" si="8"/>
        <v>21</v>
      </c>
      <c r="AC16" s="25">
        <f t="shared" si="9"/>
        <v>21</v>
      </c>
      <c r="AD16">
        <f t="shared" si="10"/>
        <v>0</v>
      </c>
    </row>
    <row r="17" spans="1:34" ht="13" customHeight="1" thickBot="1" x14ac:dyDescent="0.2">
      <c r="A17" s="28" t="str">
        <f t="shared" si="12"/>
        <v xml:space="preserve"> </v>
      </c>
      <c r="B17" s="95"/>
      <c r="C17" s="95"/>
      <c r="D17" s="8"/>
      <c r="E17" s="8"/>
      <c r="F17" s="8"/>
      <c r="G17" s="8"/>
      <c r="H17" s="8"/>
      <c r="I17" s="13"/>
      <c r="J17" s="8"/>
      <c r="K17" s="118"/>
      <c r="L17" s="11"/>
      <c r="M17" s="61" t="str">
        <f>IF(U17&gt;20," ",U17)</f>
        <v xml:space="preserve"> </v>
      </c>
      <c r="N17" s="11"/>
      <c r="O17" s="11"/>
      <c r="P17" s="11"/>
      <c r="Q17" s="11"/>
      <c r="R17" s="61"/>
      <c r="T17" s="25">
        <f t="shared" si="2"/>
        <v>21</v>
      </c>
      <c r="U17" s="25">
        <f t="shared" si="3"/>
        <v>21</v>
      </c>
      <c r="V17" s="25">
        <f t="shared" si="4"/>
        <v>21</v>
      </c>
      <c r="W17" s="25">
        <v>8</v>
      </c>
      <c r="Y17" s="25">
        <f t="shared" si="5"/>
        <v>21</v>
      </c>
      <c r="Z17" s="25">
        <f t="shared" si="6"/>
        <v>21</v>
      </c>
      <c r="AA17" s="25">
        <f t="shared" si="7"/>
        <v>21</v>
      </c>
      <c r="AB17" s="25">
        <f t="shared" si="8"/>
        <v>21</v>
      </c>
      <c r="AC17" s="25">
        <f t="shared" si="9"/>
        <v>21</v>
      </c>
      <c r="AD17" s="25">
        <f t="shared" si="10"/>
        <v>0</v>
      </c>
    </row>
    <row r="18" spans="1:34" ht="13" customHeight="1" x14ac:dyDescent="0.15">
      <c r="W18" s="25">
        <v>7</v>
      </c>
      <c r="Y18" s="36">
        <f t="shared" si="5"/>
        <v>21</v>
      </c>
      <c r="Z18" s="36">
        <f t="shared" si="6"/>
        <v>21</v>
      </c>
      <c r="AA18" s="36">
        <f t="shared" si="7"/>
        <v>21</v>
      </c>
      <c r="AB18" s="36">
        <f t="shared" si="8"/>
        <v>21</v>
      </c>
      <c r="AC18" s="36">
        <f t="shared" si="9"/>
        <v>21</v>
      </c>
      <c r="AD18" s="36">
        <f t="shared" si="10"/>
        <v>0</v>
      </c>
    </row>
    <row r="19" spans="1:34" ht="13" customHeight="1" x14ac:dyDescent="0.15">
      <c r="W19" s="25">
        <v>6</v>
      </c>
      <c r="Y19" s="25">
        <f t="shared" si="5"/>
        <v>21</v>
      </c>
      <c r="Z19" s="25">
        <f t="shared" si="6"/>
        <v>21</v>
      </c>
      <c r="AA19" s="25">
        <f t="shared" si="7"/>
        <v>21</v>
      </c>
      <c r="AB19" s="25">
        <f t="shared" si="8"/>
        <v>21</v>
      </c>
      <c r="AC19" s="25">
        <f t="shared" si="9"/>
        <v>21</v>
      </c>
      <c r="AD19">
        <f t="shared" si="10"/>
        <v>0</v>
      </c>
    </row>
    <row r="20" spans="1:34" ht="13" customHeight="1" x14ac:dyDescent="0.15">
      <c r="W20" s="25">
        <v>5</v>
      </c>
    </row>
    <row r="21" spans="1:34" ht="13" customHeight="1" x14ac:dyDescent="0.15">
      <c r="W21" s="25">
        <v>4</v>
      </c>
    </row>
    <row r="22" spans="1:34" ht="13" customHeight="1" x14ac:dyDescent="0.15">
      <c r="W22" s="25">
        <v>3</v>
      </c>
    </row>
    <row r="23" spans="1:34" ht="13" customHeight="1" x14ac:dyDescent="0.15">
      <c r="W23" s="25">
        <v>2</v>
      </c>
    </row>
    <row r="24" spans="1:34" ht="13" customHeight="1" x14ac:dyDescent="0.15">
      <c r="W24" s="25">
        <v>1</v>
      </c>
    </row>
    <row r="25" spans="1:34" ht="13" customHeight="1" x14ac:dyDescent="0.15"/>
    <row r="26" spans="1:34" ht="13" customHeight="1" x14ac:dyDescent="0.15"/>
    <row r="27" spans="1:34" ht="13" customHeight="1" x14ac:dyDescent="0.15">
      <c r="AG27">
        <v>20</v>
      </c>
      <c r="AH27">
        <v>1</v>
      </c>
    </row>
    <row r="28" spans="1:34" ht="13" customHeight="1" x14ac:dyDescent="0.15"/>
    <row r="29" spans="1:34" ht="13" customHeight="1" x14ac:dyDescent="0.15"/>
    <row r="30" spans="1:34" ht="13" customHeight="1" x14ac:dyDescent="0.15"/>
    <row r="31" spans="1:34" ht="13" customHeight="1" x14ac:dyDescent="0.15"/>
    <row r="32" spans="1:34" ht="13" customHeight="1" x14ac:dyDescent="0.15"/>
    <row r="33" ht="13" customHeight="1" x14ac:dyDescent="0.15"/>
    <row r="34" ht="13" customHeight="1" x14ac:dyDescent="0.15"/>
    <row r="35" ht="13" customHeight="1" x14ac:dyDescent="0.15"/>
    <row r="36" ht="13" customHeight="1" x14ac:dyDescent="0.15"/>
    <row r="37" ht="13" customHeight="1" x14ac:dyDescent="0.15"/>
    <row r="38" ht="13" customHeight="1" x14ac:dyDescent="0.15"/>
    <row r="39" ht="13" customHeight="1" x14ac:dyDescent="0.15"/>
    <row r="40" ht="13" customHeight="1" x14ac:dyDescent="0.15"/>
    <row r="41" ht="13" customHeight="1" x14ac:dyDescent="0.15"/>
    <row r="42" ht="13" customHeight="1" x14ac:dyDescent="0.15"/>
    <row r="43" ht="13" customHeight="1" x14ac:dyDescent="0.15"/>
    <row r="44" ht="13" customHeight="1" x14ac:dyDescent="0.15"/>
    <row r="45" ht="13" customHeight="1" x14ac:dyDescent="0.15"/>
    <row r="46" ht="13" customHeight="1" x14ac:dyDescent="0.15"/>
    <row r="47" ht="13" customHeight="1" x14ac:dyDescent="0.15"/>
    <row r="240" ht="14" thickBot="1" x14ac:dyDescent="0.2"/>
    <row r="241" spans="11:11" x14ac:dyDescent="0.15">
      <c r="K241" s="33"/>
    </row>
    <row r="242" spans="11:11" x14ac:dyDescent="0.15">
      <c r="K242" s="27"/>
    </row>
    <row r="243" spans="11:11" x14ac:dyDescent="0.15">
      <c r="K243" s="27"/>
    </row>
    <row r="244" spans="11:11" x14ac:dyDescent="0.15">
      <c r="K244" s="27"/>
    </row>
    <row r="245" spans="11:11" x14ac:dyDescent="0.15">
      <c r="K245" s="27"/>
    </row>
    <row r="246" spans="11:11" x14ac:dyDescent="0.15">
      <c r="K246" s="27"/>
    </row>
    <row r="247" spans="11:11" x14ac:dyDescent="0.15">
      <c r="K247" s="27"/>
    </row>
  </sheetData>
  <sortState xmlns:xlrd2="http://schemas.microsoft.com/office/spreadsheetml/2017/richdata2" ref="B5:R17">
    <sortCondition descending="1" ref="R5:R17"/>
  </sortState>
  <mergeCells count="2">
    <mergeCell ref="A1:E1"/>
    <mergeCell ref="AF2:AI2"/>
  </mergeCells>
  <phoneticPr fontId="0" type="noConversion"/>
  <pageMargins left="0.75" right="0.75" top="1" bottom="1" header="0.5" footer="0.5"/>
  <pageSetup paperSize="9" scale="82" orientation="landscape" verticalDpi="0" r:id="rId1"/>
  <headerFooter alignWithMargins="0">
    <oddFooter>&amp;C&amp;"Verdana,Normal"www.oslosportsfiskere.no/isfiske/NC2007.xls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>
    <pageSetUpPr fitToPage="1"/>
  </sheetPr>
  <dimension ref="A1:AI40"/>
  <sheetViews>
    <sheetView workbookViewId="0">
      <selection activeCell="R10" sqref="R10"/>
    </sheetView>
  </sheetViews>
  <sheetFormatPr baseColWidth="10" defaultColWidth="12" defaultRowHeight="13" x14ac:dyDescent="0.15"/>
  <cols>
    <col min="1" max="1" width="7" customWidth="1"/>
    <col min="2" max="2" width="25.3984375" customWidth="1"/>
    <col min="3" max="3" width="22.796875" customWidth="1"/>
    <col min="4" max="6" width="13.3984375" customWidth="1"/>
    <col min="7" max="7" width="15.796875" customWidth="1"/>
    <col min="8" max="8" width="16.796875" customWidth="1"/>
    <col min="9" max="9" width="17.3984375" customWidth="1"/>
    <col min="10" max="10" width="3.19921875" hidden="1" customWidth="1"/>
    <col min="11" max="11" width="3.3984375" hidden="1" customWidth="1"/>
    <col min="12" max="14" width="3.3984375" customWidth="1"/>
    <col min="15" max="15" width="7.19921875" customWidth="1"/>
    <col min="16" max="17" width="4.59765625" customWidth="1"/>
    <col min="18" max="18" width="4.19921875" customWidth="1"/>
    <col min="19" max="19" width="0.19921875" style="20" customWidth="1"/>
    <col min="20" max="20" width="0.3984375" customWidth="1"/>
    <col min="21" max="23" width="4.59765625" hidden="1" customWidth="1"/>
    <col min="24" max="24" width="0.19921875" hidden="1" customWidth="1"/>
    <col min="25" max="29" width="4.59765625" hidden="1" customWidth="1"/>
    <col min="30" max="30" width="0.3984375" customWidth="1"/>
  </cols>
  <sheetData>
    <row r="1" spans="1:35" s="25" customFormat="1" ht="25" customHeight="1" thickBot="1" x14ac:dyDescent="0.35">
      <c r="A1" s="167" t="s">
        <v>64</v>
      </c>
      <c r="B1" s="168"/>
      <c r="C1" s="168"/>
      <c r="D1" s="168"/>
      <c r="E1" s="168"/>
      <c r="F1" s="37"/>
      <c r="G1" s="37"/>
      <c r="H1" s="37"/>
      <c r="I1" s="38"/>
      <c r="J1" s="37"/>
      <c r="K1" s="38"/>
      <c r="L1" s="39"/>
      <c r="M1" s="39"/>
      <c r="N1" s="39"/>
      <c r="O1" s="39"/>
      <c r="P1" s="39"/>
      <c r="Q1" s="39"/>
      <c r="R1" s="40"/>
      <c r="S1" s="26"/>
    </row>
    <row r="2" spans="1:35" s="25" customFormat="1" ht="25" customHeight="1" thickBot="1" x14ac:dyDescent="0.3">
      <c r="A2" s="41"/>
      <c r="D2" s="56"/>
      <c r="E2" s="37"/>
      <c r="F2" s="37"/>
      <c r="G2" s="57" t="s">
        <v>0</v>
      </c>
      <c r="H2" s="37"/>
      <c r="I2" s="38"/>
      <c r="J2" s="37"/>
      <c r="K2" s="38"/>
      <c r="L2" s="41"/>
      <c r="R2" s="42"/>
      <c r="S2" s="26"/>
      <c r="AF2" s="169"/>
      <c r="AG2" s="169"/>
      <c r="AH2" s="169"/>
      <c r="AI2" s="169"/>
    </row>
    <row r="3" spans="1:35" s="25" customFormat="1" ht="16" customHeight="1" x14ac:dyDescent="0.15">
      <c r="A3" s="33"/>
      <c r="B3" s="43"/>
      <c r="C3" s="58"/>
      <c r="D3" s="64" t="s">
        <v>1</v>
      </c>
      <c r="E3" s="64" t="s">
        <v>2</v>
      </c>
      <c r="F3" s="64" t="s">
        <v>3</v>
      </c>
      <c r="G3" s="64" t="s">
        <v>4</v>
      </c>
      <c r="H3" s="64" t="s">
        <v>5</v>
      </c>
      <c r="I3" s="90" t="s">
        <v>6</v>
      </c>
      <c r="J3" s="55"/>
      <c r="K3" s="62" t="s">
        <v>7</v>
      </c>
      <c r="L3" s="45"/>
      <c r="M3" s="44"/>
      <c r="N3" s="44"/>
      <c r="O3" s="44"/>
      <c r="P3" s="44"/>
      <c r="Q3" s="44"/>
      <c r="R3" s="46"/>
      <c r="S3" s="26"/>
    </row>
    <row r="4" spans="1:35" s="25" customFormat="1" ht="16" customHeight="1" thickBot="1" x14ac:dyDescent="0.2">
      <c r="A4" s="47" t="s">
        <v>8</v>
      </c>
      <c r="B4" s="48" t="s">
        <v>10</v>
      </c>
      <c r="C4" s="59" t="s">
        <v>11</v>
      </c>
      <c r="D4" s="19">
        <v>45277</v>
      </c>
      <c r="E4" s="19">
        <v>45312</v>
      </c>
      <c r="F4" s="19">
        <v>45641</v>
      </c>
      <c r="G4" s="19">
        <v>45655</v>
      </c>
      <c r="H4" s="19">
        <v>45303</v>
      </c>
      <c r="I4" s="91">
        <v>45310</v>
      </c>
      <c r="J4" s="49"/>
      <c r="K4" s="60"/>
      <c r="L4" s="51" t="s">
        <v>13</v>
      </c>
      <c r="M4" s="52"/>
      <c r="N4" s="52"/>
      <c r="O4" s="52"/>
      <c r="P4" s="52"/>
      <c r="Q4" s="52"/>
      <c r="R4" s="53"/>
      <c r="S4" s="26"/>
    </row>
    <row r="5" spans="1:35" s="36" customFormat="1" ht="13" customHeight="1" x14ac:dyDescent="0.15">
      <c r="A5" s="33"/>
      <c r="B5" s="6" t="s">
        <v>66</v>
      </c>
      <c r="C5" s="21" t="s">
        <v>19</v>
      </c>
      <c r="D5" s="22">
        <v>5</v>
      </c>
      <c r="E5" s="21">
        <v>1</v>
      </c>
      <c r="F5" s="22">
        <v>3</v>
      </c>
      <c r="G5" s="21">
        <v>5</v>
      </c>
      <c r="H5" s="23">
        <v>1</v>
      </c>
      <c r="I5" s="72">
        <v>2</v>
      </c>
      <c r="J5" s="23"/>
      <c r="K5" s="72"/>
      <c r="L5" s="21">
        <f t="shared" ref="L5:N11" si="0">IF(T5&gt;20," ",T5)</f>
        <v>1</v>
      </c>
      <c r="M5" s="21">
        <f t="shared" si="0"/>
        <v>1</v>
      </c>
      <c r="N5" s="21">
        <f t="shared" si="0"/>
        <v>2</v>
      </c>
      <c r="O5" s="94"/>
      <c r="P5" s="94"/>
      <c r="Q5" s="94"/>
      <c r="R5" s="24">
        <f t="shared" ref="R5:R11" si="1">IF(W5&lt;1," ",W5)</f>
        <v>59</v>
      </c>
      <c r="S5" s="26"/>
      <c r="T5" s="25">
        <f t="shared" ref="T5:T15" si="2">IF(COUNT(D5:K5)&gt;0,SMALL(D5:K5,1),21)</f>
        <v>1</v>
      </c>
      <c r="U5" s="25">
        <f t="shared" ref="U5:U16" si="3">IF(COUNT(D5:K5)&gt;1,SMALL(D5:K5,2),21)</f>
        <v>1</v>
      </c>
      <c r="V5" s="25">
        <f t="shared" ref="V5:V16" si="4">IF(COUNT(D5:K5)&gt;2,SMALL(D5:K5,3),21)</f>
        <v>2</v>
      </c>
      <c r="W5" s="25">
        <f t="shared" ref="W5:W23" si="5">21*3-T5-U5-V5-((3-COUNT(T5:V5))*21)</f>
        <v>59</v>
      </c>
      <c r="X5" s="25"/>
      <c r="Y5" s="25">
        <f t="shared" ref="Y5:Y16" si="6">IF(COUNT(D5:K5)&gt;0,SMALL(D5:K5,1),21)</f>
        <v>1</v>
      </c>
      <c r="Z5" s="25">
        <f t="shared" ref="Z5:Z16" si="7">IF(COUNT(D5:K5)&gt;1,SMALL(D5:K5,2),21)</f>
        <v>1</v>
      </c>
      <c r="AA5" s="25">
        <f t="shared" ref="AA5:AA16" si="8">IF(COUNT(D5:K5)&gt;2,SMALL(D5:K5,3),21)</f>
        <v>2</v>
      </c>
      <c r="AB5" s="25">
        <f t="shared" ref="AB5:AB16" si="9">IF(COUNT(D5:K5)&gt;3,SMALL(D5:K5,4),21)</f>
        <v>3</v>
      </c>
      <c r="AC5" s="25">
        <f t="shared" ref="AC5:AC16" si="10">IF(COUNT(D5:K5)&gt;4,SMALL(D5:K5,5),21)</f>
        <v>5</v>
      </c>
      <c r="AD5" s="25">
        <f t="shared" ref="AD5:AD23" si="11">21*5-Y5-Z5-AA5-AB5-AC5-((5-COUNT(Y5:AC5))*21)</f>
        <v>93</v>
      </c>
      <c r="AE5" s="25"/>
      <c r="AF5" s="25"/>
      <c r="AG5" s="25"/>
      <c r="AI5"/>
    </row>
    <row r="6" spans="1:35" s="36" customFormat="1" ht="13" customHeight="1" x14ac:dyDescent="0.15">
      <c r="A6" s="27"/>
      <c r="B6" s="10" t="s">
        <v>67</v>
      </c>
      <c r="C6" s="28" t="s">
        <v>68</v>
      </c>
      <c r="D6" s="22"/>
      <c r="E6" s="21"/>
      <c r="F6" s="22">
        <v>1</v>
      </c>
      <c r="G6" s="21">
        <v>4</v>
      </c>
      <c r="H6" s="23">
        <v>2</v>
      </c>
      <c r="I6" s="72">
        <v>1</v>
      </c>
      <c r="J6" s="23"/>
      <c r="K6" s="72"/>
      <c r="L6" s="21">
        <f t="shared" si="0"/>
        <v>1</v>
      </c>
      <c r="M6" s="21">
        <f t="shared" si="0"/>
        <v>1</v>
      </c>
      <c r="N6" s="21">
        <f t="shared" si="0"/>
        <v>2</v>
      </c>
      <c r="O6" s="94"/>
      <c r="P6" s="94"/>
      <c r="Q6" s="94"/>
      <c r="R6" s="24">
        <f t="shared" si="1"/>
        <v>59</v>
      </c>
      <c r="S6" s="26"/>
      <c r="T6" s="25">
        <f t="shared" si="2"/>
        <v>1</v>
      </c>
      <c r="U6" s="25">
        <f t="shared" si="3"/>
        <v>1</v>
      </c>
      <c r="V6" s="25">
        <f t="shared" si="4"/>
        <v>2</v>
      </c>
      <c r="W6" s="25">
        <f t="shared" si="5"/>
        <v>59</v>
      </c>
      <c r="X6" s="25"/>
      <c r="Y6" s="25">
        <f t="shared" si="6"/>
        <v>1</v>
      </c>
      <c r="Z6" s="25">
        <f t="shared" si="7"/>
        <v>1</v>
      </c>
      <c r="AA6" s="25">
        <f t="shared" si="8"/>
        <v>2</v>
      </c>
      <c r="AB6" s="25">
        <f t="shared" si="9"/>
        <v>4</v>
      </c>
      <c r="AC6" s="25">
        <f t="shared" si="10"/>
        <v>21</v>
      </c>
      <c r="AD6" s="25">
        <f t="shared" si="11"/>
        <v>76</v>
      </c>
      <c r="AE6" s="25"/>
      <c r="AF6" s="25"/>
      <c r="AG6" s="25"/>
      <c r="AI6" s="25"/>
    </row>
    <row r="7" spans="1:35" s="36" customFormat="1" ht="13" customHeight="1" x14ac:dyDescent="0.15">
      <c r="A7" s="27"/>
      <c r="B7" s="10" t="s">
        <v>76</v>
      </c>
      <c r="C7" s="28" t="s">
        <v>77</v>
      </c>
      <c r="D7" s="22"/>
      <c r="E7" s="21"/>
      <c r="F7" s="22">
        <v>2</v>
      </c>
      <c r="G7" s="21">
        <v>2</v>
      </c>
      <c r="H7" s="23">
        <v>3</v>
      </c>
      <c r="I7" s="72"/>
      <c r="J7" s="23"/>
      <c r="K7" s="72"/>
      <c r="L7" s="21">
        <f t="shared" si="0"/>
        <v>2</v>
      </c>
      <c r="M7" s="21">
        <f t="shared" si="0"/>
        <v>2</v>
      </c>
      <c r="N7" s="21">
        <f t="shared" si="0"/>
        <v>3</v>
      </c>
      <c r="O7" s="94"/>
      <c r="P7" s="94"/>
      <c r="Q7" s="94"/>
      <c r="R7" s="24">
        <f t="shared" si="1"/>
        <v>56</v>
      </c>
      <c r="S7" s="26"/>
      <c r="T7" s="25">
        <f t="shared" si="2"/>
        <v>2</v>
      </c>
      <c r="U7" s="25">
        <f t="shared" si="3"/>
        <v>2</v>
      </c>
      <c r="V7" s="25">
        <f t="shared" si="4"/>
        <v>3</v>
      </c>
      <c r="W7" s="25">
        <f t="shared" si="5"/>
        <v>56</v>
      </c>
      <c r="X7" s="25"/>
      <c r="Y7" s="25">
        <f t="shared" si="6"/>
        <v>2</v>
      </c>
      <c r="Z7" s="25">
        <f t="shared" si="7"/>
        <v>2</v>
      </c>
      <c r="AA7" s="25">
        <f t="shared" si="8"/>
        <v>3</v>
      </c>
      <c r="AB7" s="25">
        <f t="shared" si="9"/>
        <v>21</v>
      </c>
      <c r="AC7" s="25">
        <f t="shared" si="10"/>
        <v>21</v>
      </c>
      <c r="AD7" s="25">
        <f t="shared" si="11"/>
        <v>56</v>
      </c>
      <c r="AE7" s="25"/>
      <c r="AF7" s="25"/>
      <c r="AG7" s="25"/>
    </row>
    <row r="8" spans="1:35" s="36" customFormat="1" ht="13" customHeight="1" x14ac:dyDescent="0.15">
      <c r="A8" s="27"/>
      <c r="B8" s="10" t="s">
        <v>65</v>
      </c>
      <c r="C8" s="28" t="s">
        <v>27</v>
      </c>
      <c r="D8" s="29">
        <v>1</v>
      </c>
      <c r="E8" s="28">
        <v>2</v>
      </c>
      <c r="F8" s="29"/>
      <c r="G8" s="28">
        <v>11</v>
      </c>
      <c r="H8" s="30">
        <v>5</v>
      </c>
      <c r="I8" s="31">
        <v>6</v>
      </c>
      <c r="J8" s="30"/>
      <c r="K8" s="31"/>
      <c r="L8" s="21">
        <f t="shared" si="0"/>
        <v>1</v>
      </c>
      <c r="M8" s="21">
        <f t="shared" si="0"/>
        <v>2</v>
      </c>
      <c r="N8" s="21">
        <f t="shared" si="0"/>
        <v>5</v>
      </c>
      <c r="O8" s="94"/>
      <c r="P8" s="94"/>
      <c r="Q8" s="94"/>
      <c r="R8" s="24">
        <f t="shared" si="1"/>
        <v>55</v>
      </c>
      <c r="S8" s="26"/>
      <c r="T8" s="25">
        <f t="shared" si="2"/>
        <v>1</v>
      </c>
      <c r="U8" s="25">
        <f t="shared" si="3"/>
        <v>2</v>
      </c>
      <c r="V8" s="25">
        <f t="shared" si="4"/>
        <v>5</v>
      </c>
      <c r="W8" s="25">
        <f t="shared" si="5"/>
        <v>55</v>
      </c>
      <c r="X8" s="25"/>
      <c r="Y8" s="25">
        <f t="shared" si="6"/>
        <v>1</v>
      </c>
      <c r="Z8" s="25">
        <f t="shared" si="7"/>
        <v>2</v>
      </c>
      <c r="AA8" s="25">
        <f t="shared" si="8"/>
        <v>5</v>
      </c>
      <c r="AB8" s="25">
        <f t="shared" si="9"/>
        <v>6</v>
      </c>
      <c r="AC8" s="25">
        <f t="shared" si="10"/>
        <v>11</v>
      </c>
      <c r="AD8" s="25">
        <f t="shared" si="11"/>
        <v>80</v>
      </c>
      <c r="AE8" s="25"/>
      <c r="AF8" s="25"/>
      <c r="AG8" s="25"/>
    </row>
    <row r="9" spans="1:35" s="36" customFormat="1" ht="13" customHeight="1" x14ac:dyDescent="0.15">
      <c r="A9" s="27"/>
      <c r="B9" s="101" t="s">
        <v>73</v>
      </c>
      <c r="C9" s="95" t="s">
        <v>63</v>
      </c>
      <c r="D9" s="29"/>
      <c r="E9" s="28"/>
      <c r="F9" s="29">
        <v>6</v>
      </c>
      <c r="G9" s="28">
        <v>1</v>
      </c>
      <c r="H9" s="30">
        <v>4</v>
      </c>
      <c r="I9" s="31">
        <v>3</v>
      </c>
      <c r="J9" s="30"/>
      <c r="K9" s="31"/>
      <c r="L9" s="21">
        <f t="shared" si="0"/>
        <v>1</v>
      </c>
      <c r="M9" s="21">
        <f t="shared" si="0"/>
        <v>3</v>
      </c>
      <c r="N9" s="21">
        <f t="shared" si="0"/>
        <v>4</v>
      </c>
      <c r="O9" s="94"/>
      <c r="P9" s="94"/>
      <c r="Q9" s="94"/>
      <c r="R9" s="24">
        <f t="shared" si="1"/>
        <v>55</v>
      </c>
      <c r="S9" s="26"/>
      <c r="T9" s="25">
        <f t="shared" si="2"/>
        <v>1</v>
      </c>
      <c r="U9" s="25">
        <f t="shared" si="3"/>
        <v>3</v>
      </c>
      <c r="V9" s="25">
        <f t="shared" si="4"/>
        <v>4</v>
      </c>
      <c r="W9" s="25">
        <f t="shared" si="5"/>
        <v>55</v>
      </c>
      <c r="X9" s="25"/>
      <c r="Y9" s="25">
        <f t="shared" si="6"/>
        <v>1</v>
      </c>
      <c r="Z9" s="25">
        <f t="shared" si="7"/>
        <v>3</v>
      </c>
      <c r="AA9" s="25">
        <f t="shared" si="8"/>
        <v>4</v>
      </c>
      <c r="AB9" s="25">
        <f t="shared" si="9"/>
        <v>6</v>
      </c>
      <c r="AC9" s="25">
        <f t="shared" si="10"/>
        <v>21</v>
      </c>
      <c r="AD9" s="25">
        <f t="shared" si="11"/>
        <v>70</v>
      </c>
      <c r="AE9" s="25"/>
      <c r="AF9" s="25"/>
      <c r="AG9" s="25"/>
      <c r="AI9"/>
    </row>
    <row r="10" spans="1:35" s="25" customFormat="1" ht="13" customHeight="1" x14ac:dyDescent="0.15">
      <c r="A10" s="27"/>
      <c r="B10" s="10" t="s">
        <v>70</v>
      </c>
      <c r="C10" s="28" t="s">
        <v>17</v>
      </c>
      <c r="D10" s="29">
        <v>2</v>
      </c>
      <c r="E10" s="28">
        <v>5</v>
      </c>
      <c r="F10" s="29">
        <v>5</v>
      </c>
      <c r="G10" s="28"/>
      <c r="H10" s="30"/>
      <c r="I10" s="31"/>
      <c r="J10" s="30"/>
      <c r="K10" s="31"/>
      <c r="L10" s="21">
        <f t="shared" si="0"/>
        <v>2</v>
      </c>
      <c r="M10" s="21">
        <f t="shared" si="0"/>
        <v>5</v>
      </c>
      <c r="N10" s="21">
        <f t="shared" si="0"/>
        <v>5</v>
      </c>
      <c r="O10" s="94"/>
      <c r="P10" s="94"/>
      <c r="Q10" s="94"/>
      <c r="R10" s="24">
        <f t="shared" si="1"/>
        <v>51</v>
      </c>
      <c r="S10" s="26"/>
      <c r="T10" s="25">
        <f t="shared" si="2"/>
        <v>2</v>
      </c>
      <c r="U10" s="25">
        <f t="shared" si="3"/>
        <v>5</v>
      </c>
      <c r="V10" s="25">
        <f t="shared" si="4"/>
        <v>5</v>
      </c>
      <c r="W10" s="25">
        <f t="shared" si="5"/>
        <v>51</v>
      </c>
      <c r="Y10" s="25">
        <f t="shared" si="6"/>
        <v>2</v>
      </c>
      <c r="Z10" s="25">
        <f t="shared" si="7"/>
        <v>5</v>
      </c>
      <c r="AA10" s="25">
        <f t="shared" si="8"/>
        <v>5</v>
      </c>
      <c r="AB10" s="25">
        <f t="shared" si="9"/>
        <v>21</v>
      </c>
      <c r="AC10" s="25">
        <f t="shared" si="10"/>
        <v>21</v>
      </c>
      <c r="AD10" s="25">
        <f t="shared" si="11"/>
        <v>51</v>
      </c>
      <c r="AH10" s="36"/>
      <c r="AI10"/>
    </row>
    <row r="11" spans="1:35" s="25" customFormat="1" ht="13" customHeight="1" x14ac:dyDescent="0.15">
      <c r="A11" s="137"/>
      <c r="B11" s="95" t="s">
        <v>74</v>
      </c>
      <c r="C11" s="95" t="s">
        <v>19</v>
      </c>
      <c r="D11" s="114"/>
      <c r="E11" s="113"/>
      <c r="F11" s="114">
        <v>7</v>
      </c>
      <c r="G11" s="113">
        <v>10</v>
      </c>
      <c r="H11" s="112">
        <v>8</v>
      </c>
      <c r="I11" s="115">
        <v>4</v>
      </c>
      <c r="J11" s="30"/>
      <c r="K11" s="31"/>
      <c r="L11" s="21">
        <f t="shared" si="0"/>
        <v>4</v>
      </c>
      <c r="M11" s="21">
        <f t="shared" si="0"/>
        <v>7</v>
      </c>
      <c r="N11" s="21">
        <f t="shared" si="0"/>
        <v>8</v>
      </c>
      <c r="O11" s="94"/>
      <c r="P11" s="94"/>
      <c r="Q11" s="94"/>
      <c r="R11" s="24">
        <f t="shared" si="1"/>
        <v>44</v>
      </c>
      <c r="S11" s="26"/>
      <c r="T11" s="25">
        <f t="shared" si="2"/>
        <v>4</v>
      </c>
      <c r="U11" s="25">
        <f t="shared" si="3"/>
        <v>7</v>
      </c>
      <c r="V11" s="25">
        <f t="shared" si="4"/>
        <v>8</v>
      </c>
      <c r="W11" s="25">
        <f t="shared" si="5"/>
        <v>44</v>
      </c>
      <c r="Y11" s="25">
        <f t="shared" si="6"/>
        <v>4</v>
      </c>
      <c r="Z11" s="25">
        <f t="shared" si="7"/>
        <v>7</v>
      </c>
      <c r="AA11" s="25">
        <f t="shared" si="8"/>
        <v>8</v>
      </c>
      <c r="AB11" s="25">
        <f t="shared" si="9"/>
        <v>10</v>
      </c>
      <c r="AC11" s="25">
        <f t="shared" si="10"/>
        <v>21</v>
      </c>
      <c r="AD11" s="25">
        <f t="shared" si="11"/>
        <v>55</v>
      </c>
      <c r="AH11" s="36"/>
      <c r="AI11"/>
    </row>
    <row r="12" spans="1:35" s="25" customFormat="1" ht="13" customHeight="1" x14ac:dyDescent="0.15">
      <c r="A12" s="137"/>
      <c r="B12" s="95" t="s">
        <v>75</v>
      </c>
      <c r="C12" s="95" t="s">
        <v>17</v>
      </c>
      <c r="D12" s="114"/>
      <c r="E12" s="113"/>
      <c r="F12" s="114">
        <v>8</v>
      </c>
      <c r="G12" s="113">
        <v>8</v>
      </c>
      <c r="H12" s="112">
        <v>7</v>
      </c>
      <c r="I12" s="115"/>
      <c r="J12" s="30"/>
      <c r="K12" s="31"/>
      <c r="L12" s="21">
        <v>8</v>
      </c>
      <c r="M12" s="21">
        <v>8</v>
      </c>
      <c r="N12" s="21">
        <v>7</v>
      </c>
      <c r="O12" s="94"/>
      <c r="P12" s="94"/>
      <c r="Q12" s="94"/>
      <c r="R12" s="24">
        <v>40</v>
      </c>
      <c r="S12" s="26"/>
      <c r="T12" s="25">
        <f t="shared" si="2"/>
        <v>7</v>
      </c>
      <c r="U12" s="25">
        <f t="shared" si="3"/>
        <v>8</v>
      </c>
      <c r="V12" s="25">
        <f t="shared" si="4"/>
        <v>8</v>
      </c>
      <c r="W12" s="25">
        <f t="shared" si="5"/>
        <v>40</v>
      </c>
      <c r="Y12" s="25">
        <f t="shared" si="6"/>
        <v>7</v>
      </c>
      <c r="Z12" s="25">
        <f t="shared" si="7"/>
        <v>8</v>
      </c>
      <c r="AA12" s="25">
        <f t="shared" si="8"/>
        <v>8</v>
      </c>
      <c r="AB12" s="25">
        <f t="shared" si="9"/>
        <v>21</v>
      </c>
      <c r="AC12" s="25">
        <f t="shared" si="10"/>
        <v>21</v>
      </c>
      <c r="AD12" s="25">
        <f t="shared" si="11"/>
        <v>40</v>
      </c>
      <c r="AH12" s="36"/>
      <c r="AI12"/>
    </row>
    <row r="13" spans="1:35" s="25" customFormat="1" ht="13" customHeight="1" x14ac:dyDescent="0.15">
      <c r="A13" s="27"/>
      <c r="B13" s="97" t="s">
        <v>69</v>
      </c>
      <c r="C13" s="113" t="s">
        <v>27</v>
      </c>
      <c r="D13" s="114">
        <v>3</v>
      </c>
      <c r="E13" s="113">
        <v>3</v>
      </c>
      <c r="F13" s="114"/>
      <c r="G13" s="113"/>
      <c r="H13" s="112"/>
      <c r="I13" s="115"/>
      <c r="J13" s="30"/>
      <c r="K13" s="31"/>
      <c r="L13" s="21">
        <f>IF(T13&gt;20," ",T13)</f>
        <v>3</v>
      </c>
      <c r="M13" s="21">
        <f>IF(U13&gt;20," ",U13)</f>
        <v>3</v>
      </c>
      <c r="N13" s="21" t="str">
        <f>IF(V13&gt;20," ",V13)</f>
        <v xml:space="preserve"> </v>
      </c>
      <c r="O13" s="94"/>
      <c r="P13" s="94"/>
      <c r="Q13" s="94"/>
      <c r="R13" s="24">
        <f>IF(W13&lt;1," ",W13)</f>
        <v>36</v>
      </c>
      <c r="S13" s="26"/>
      <c r="T13" s="25">
        <f t="shared" si="2"/>
        <v>3</v>
      </c>
      <c r="U13" s="25">
        <f t="shared" si="3"/>
        <v>3</v>
      </c>
      <c r="V13" s="25">
        <f t="shared" si="4"/>
        <v>21</v>
      </c>
      <c r="W13" s="25">
        <f t="shared" si="5"/>
        <v>36</v>
      </c>
      <c r="Y13" s="25">
        <f t="shared" si="6"/>
        <v>3</v>
      </c>
      <c r="Z13" s="25">
        <f t="shared" si="7"/>
        <v>3</v>
      </c>
      <c r="AA13" s="25">
        <f t="shared" si="8"/>
        <v>21</v>
      </c>
      <c r="AB13" s="25">
        <f t="shared" si="9"/>
        <v>21</v>
      </c>
      <c r="AC13" s="25">
        <f t="shared" si="10"/>
        <v>21</v>
      </c>
      <c r="AD13" s="25">
        <f t="shared" si="11"/>
        <v>36</v>
      </c>
      <c r="AH13" s="36"/>
      <c r="AI13"/>
    </row>
    <row r="14" spans="1:35" s="25" customFormat="1" ht="13" customHeight="1" x14ac:dyDescent="0.15">
      <c r="A14" s="113"/>
      <c r="B14" s="97" t="s">
        <v>132</v>
      </c>
      <c r="C14" s="97" t="s">
        <v>120</v>
      </c>
      <c r="D14" s="114"/>
      <c r="E14" s="113">
        <v>3</v>
      </c>
      <c r="F14" s="114"/>
      <c r="G14" s="113">
        <v>3</v>
      </c>
      <c r="H14" s="112"/>
      <c r="I14" s="115"/>
      <c r="J14" s="112"/>
      <c r="K14" s="115"/>
      <c r="L14" s="123">
        <v>3</v>
      </c>
      <c r="M14" s="123">
        <f>IF(U14&gt;20," ",U14)</f>
        <v>3</v>
      </c>
      <c r="N14" s="123"/>
      <c r="O14" s="124"/>
      <c r="P14" s="124"/>
      <c r="Q14" s="124"/>
      <c r="R14" s="125">
        <f>IF(W14&lt;1," ",W14)</f>
        <v>36</v>
      </c>
      <c r="S14" s="26"/>
      <c r="T14" s="25">
        <f t="shared" si="2"/>
        <v>3</v>
      </c>
      <c r="U14" s="25">
        <f t="shared" si="3"/>
        <v>3</v>
      </c>
      <c r="V14" s="25">
        <f t="shared" si="4"/>
        <v>21</v>
      </c>
      <c r="W14" s="25">
        <f t="shared" si="5"/>
        <v>36</v>
      </c>
      <c r="Y14" s="25">
        <f t="shared" si="6"/>
        <v>3</v>
      </c>
      <c r="Z14" s="25">
        <f t="shared" si="7"/>
        <v>3</v>
      </c>
      <c r="AA14" s="25">
        <f t="shared" si="8"/>
        <v>21</v>
      </c>
      <c r="AB14" s="25">
        <f t="shared" si="9"/>
        <v>21</v>
      </c>
      <c r="AC14" s="25">
        <f t="shared" si="10"/>
        <v>21</v>
      </c>
      <c r="AD14" s="25">
        <f t="shared" si="11"/>
        <v>36</v>
      </c>
      <c r="AH14" s="36"/>
      <c r="AI14"/>
    </row>
    <row r="15" spans="1:35" ht="13" customHeight="1" x14ac:dyDescent="0.15">
      <c r="A15" s="28"/>
      <c r="B15" s="95" t="s">
        <v>72</v>
      </c>
      <c r="C15" s="95" t="s">
        <v>52</v>
      </c>
      <c r="D15" s="28"/>
      <c r="E15" s="28"/>
      <c r="F15" s="28">
        <v>4</v>
      </c>
      <c r="G15" s="28">
        <v>7</v>
      </c>
      <c r="H15" s="28"/>
      <c r="I15" s="115"/>
      <c r="J15" s="28"/>
      <c r="K15" s="28"/>
      <c r="L15" s="28">
        <f>IF(T15&gt;20," ",T15)</f>
        <v>4</v>
      </c>
      <c r="M15" s="28">
        <f>IF(U15&gt;20," ",U15)</f>
        <v>7</v>
      </c>
      <c r="N15" s="28" t="str">
        <f>IF(V15&gt;20," ",V15)</f>
        <v xml:space="preserve"> </v>
      </c>
      <c r="O15" s="28"/>
      <c r="P15" s="28"/>
      <c r="Q15" s="28"/>
      <c r="R15" s="28">
        <f>IF(W15&lt;1," ",W15)</f>
        <v>31</v>
      </c>
      <c r="S15" s="117"/>
      <c r="T15" s="104">
        <f t="shared" si="2"/>
        <v>4</v>
      </c>
      <c r="U15" s="104">
        <f t="shared" si="3"/>
        <v>7</v>
      </c>
      <c r="V15" s="104">
        <f t="shared" si="4"/>
        <v>21</v>
      </c>
      <c r="W15" s="104">
        <f t="shared" si="5"/>
        <v>31</v>
      </c>
      <c r="X15" s="104"/>
      <c r="Y15" s="104">
        <f t="shared" si="6"/>
        <v>4</v>
      </c>
      <c r="Z15" s="25">
        <f t="shared" si="7"/>
        <v>7</v>
      </c>
      <c r="AA15" s="25">
        <f t="shared" si="8"/>
        <v>21</v>
      </c>
      <c r="AB15" s="25">
        <f t="shared" si="9"/>
        <v>21</v>
      </c>
      <c r="AC15" s="25">
        <f t="shared" si="10"/>
        <v>21</v>
      </c>
      <c r="AD15" s="25">
        <f t="shared" si="11"/>
        <v>31</v>
      </c>
      <c r="AE15" s="25"/>
      <c r="AF15" s="25"/>
      <c r="AG15" s="25"/>
      <c r="AH15" s="36"/>
    </row>
    <row r="16" spans="1:35" ht="13" customHeight="1" x14ac:dyDescent="0.15">
      <c r="A16" s="28"/>
      <c r="B16" s="8" t="s">
        <v>133</v>
      </c>
      <c r="C16" s="8" t="s">
        <v>134</v>
      </c>
      <c r="D16" s="28"/>
      <c r="E16" s="28"/>
      <c r="F16" s="28"/>
      <c r="G16" s="28">
        <v>6</v>
      </c>
      <c r="H16" s="28">
        <v>6</v>
      </c>
      <c r="I16" s="115"/>
      <c r="J16" s="28"/>
      <c r="K16" s="28"/>
      <c r="L16" s="28">
        <v>6</v>
      </c>
      <c r="M16" s="28">
        <v>6</v>
      </c>
      <c r="N16" s="28"/>
      <c r="O16" s="28"/>
      <c r="P16" s="28"/>
      <c r="Q16" s="28"/>
      <c r="R16" s="24">
        <v>30</v>
      </c>
      <c r="S16" s="116"/>
      <c r="T16" s="95"/>
      <c r="U16" s="25">
        <f t="shared" si="3"/>
        <v>6</v>
      </c>
      <c r="V16" s="25">
        <f t="shared" si="4"/>
        <v>21</v>
      </c>
      <c r="W16" s="25">
        <f t="shared" si="5"/>
        <v>15</v>
      </c>
      <c r="X16" s="95"/>
      <c r="Y16" s="104">
        <f t="shared" si="6"/>
        <v>6</v>
      </c>
      <c r="Z16" s="25">
        <f t="shared" si="7"/>
        <v>6</v>
      </c>
      <c r="AA16" s="25">
        <f t="shared" si="8"/>
        <v>21</v>
      </c>
      <c r="AB16" s="25">
        <f t="shared" si="9"/>
        <v>21</v>
      </c>
      <c r="AC16" s="25">
        <f t="shared" si="10"/>
        <v>21</v>
      </c>
      <c r="AD16" s="25">
        <f t="shared" si="11"/>
        <v>30</v>
      </c>
      <c r="AF16" s="25"/>
      <c r="AG16" s="25"/>
    </row>
    <row r="17" spans="1:33" ht="13" customHeight="1" x14ac:dyDescent="0.2">
      <c r="A17" s="63"/>
      <c r="B17" s="139" t="s">
        <v>190</v>
      </c>
      <c r="C17" s="2"/>
      <c r="D17" s="140"/>
      <c r="E17" s="21"/>
      <c r="F17" s="140"/>
      <c r="G17" s="122"/>
      <c r="H17" s="135">
        <v>12</v>
      </c>
      <c r="I17" s="115">
        <v>5</v>
      </c>
      <c r="J17" s="135"/>
      <c r="K17" s="141"/>
      <c r="L17" s="28">
        <v>12</v>
      </c>
      <c r="M17" s="28">
        <v>5</v>
      </c>
      <c r="N17" s="122"/>
      <c r="O17" s="122"/>
      <c r="P17" s="122"/>
      <c r="Q17" s="122"/>
      <c r="R17" s="24">
        <v>24</v>
      </c>
      <c r="U17" s="25">
        <f>IF(COUNT(#REF!)&gt;1,SMALL(#REF!,2),21)</f>
        <v>21</v>
      </c>
      <c r="V17" s="25">
        <f>IF(COUNT(#REF!)&gt;2,SMALL(#REF!,3),21)</f>
        <v>21</v>
      </c>
      <c r="W17" s="25">
        <f t="shared" si="5"/>
        <v>0</v>
      </c>
      <c r="Y17" s="25">
        <f>IF(COUNT(#REF!)&gt;0,SMALL(#REF!,1),21)</f>
        <v>21</v>
      </c>
      <c r="Z17" s="25">
        <f>IF(COUNT(#REF!)&gt;1,SMALL(#REF!,2),21)</f>
        <v>21</v>
      </c>
      <c r="AA17" s="25">
        <f>IF(COUNT(#REF!)&gt;2,SMALL(#REF!,3),21)</f>
        <v>21</v>
      </c>
      <c r="AB17" s="25">
        <f>IF(COUNT(#REF!)&gt;3,SMALL(#REF!,4),21)</f>
        <v>21</v>
      </c>
      <c r="AC17" s="25">
        <f>IF(COUNT(#REF!)&gt;4,SMALL(#REF!,5),21)</f>
        <v>21</v>
      </c>
      <c r="AD17" s="25">
        <f t="shared" si="11"/>
        <v>0</v>
      </c>
      <c r="AF17" s="25"/>
      <c r="AG17" s="25"/>
    </row>
    <row r="18" spans="1:33" ht="13" customHeight="1" x14ac:dyDescent="0.15">
      <c r="A18" s="27"/>
      <c r="B18" s="8" t="s">
        <v>168</v>
      </c>
      <c r="C18" s="8" t="s">
        <v>134</v>
      </c>
      <c r="D18" s="29"/>
      <c r="E18" s="28"/>
      <c r="F18" s="29"/>
      <c r="G18" s="28">
        <v>9</v>
      </c>
      <c r="H18" s="30">
        <v>13</v>
      </c>
      <c r="I18" s="115"/>
      <c r="J18" s="30"/>
      <c r="K18" s="31"/>
      <c r="L18" s="28">
        <v>9</v>
      </c>
      <c r="M18" s="28">
        <v>13</v>
      </c>
      <c r="N18" s="21"/>
      <c r="O18" s="21"/>
      <c r="P18" s="21"/>
      <c r="Q18" s="21"/>
      <c r="R18" s="125">
        <v>20</v>
      </c>
      <c r="U18" s="25">
        <f t="shared" ref="U18" si="12">IF(COUNT(D17:K17)&gt;1,SMALL(D17:K17,2),21)</f>
        <v>12</v>
      </c>
      <c r="V18" s="25">
        <f t="shared" ref="V18" si="13">IF(COUNT(D17:K17)&gt;2,SMALL(D17:K17,3),21)</f>
        <v>21</v>
      </c>
      <c r="W18" s="25">
        <f t="shared" si="5"/>
        <v>9</v>
      </c>
      <c r="Y18" s="25">
        <f t="shared" ref="Y18" si="14">IF(COUNT(D17:K17)&gt;0,SMALL(D17:K17,1),21)</f>
        <v>5</v>
      </c>
      <c r="Z18" s="25">
        <f t="shared" ref="Z18" si="15">IF(COUNT(D17:K17)&gt;1,SMALL(D17:K17,2),21)</f>
        <v>12</v>
      </c>
      <c r="AA18" s="25">
        <f t="shared" ref="AA18" si="16">IF(COUNT(D17:K17)&gt;2,SMALL(D17:K17,3),21)</f>
        <v>21</v>
      </c>
      <c r="AB18" s="25">
        <f t="shared" ref="AB18" si="17">IF(COUNT(D17:K17)&gt;3,SMALL(D17:K17,4),21)</f>
        <v>21</v>
      </c>
      <c r="AC18" s="25">
        <f t="shared" ref="AC18" si="18">IF(COUNT(D17:K17)&gt;4,SMALL(D17:K17,5),21)</f>
        <v>21</v>
      </c>
      <c r="AD18" s="25">
        <f t="shared" si="11"/>
        <v>25</v>
      </c>
      <c r="AF18" s="25"/>
      <c r="AG18" s="25"/>
    </row>
    <row r="19" spans="1:33" ht="13" customHeight="1" x14ac:dyDescent="0.15">
      <c r="A19" s="28"/>
      <c r="B19" s="8" t="s">
        <v>135</v>
      </c>
      <c r="C19" s="8" t="s">
        <v>134</v>
      </c>
      <c r="D19" s="28"/>
      <c r="E19" s="28"/>
      <c r="F19" s="28"/>
      <c r="G19" s="28">
        <v>12</v>
      </c>
      <c r="H19" s="28">
        <v>10</v>
      </c>
      <c r="I19" s="115"/>
      <c r="J19" s="28"/>
      <c r="K19" s="28"/>
      <c r="L19" s="28">
        <v>10</v>
      </c>
      <c r="M19" s="28">
        <v>12</v>
      </c>
      <c r="N19" s="28"/>
      <c r="O19" s="28"/>
      <c r="P19" s="28"/>
      <c r="Q19" s="28"/>
      <c r="R19" s="28">
        <v>20</v>
      </c>
      <c r="U19" s="25">
        <f>IF(COUNT(#REF!)&gt;1,SMALL(#REF!,2),21)</f>
        <v>21</v>
      </c>
      <c r="V19" s="25">
        <f>IF(COUNT(#REF!)&gt;2,SMALL(#REF!,3),21)</f>
        <v>21</v>
      </c>
      <c r="W19" s="104">
        <f t="shared" si="5"/>
        <v>0</v>
      </c>
      <c r="Y19" s="104">
        <f>IF(COUNT(#REF!)&gt;0,SMALL(#REF!,1),21)</f>
        <v>21</v>
      </c>
      <c r="Z19" s="25">
        <f>IF(COUNT(#REF!)&gt;1,SMALL(#REF!,2),21)</f>
        <v>21</v>
      </c>
      <c r="AA19" s="25">
        <f>IF(COUNT(#REF!)&gt;2,SMALL(#REF!,3),21)</f>
        <v>21</v>
      </c>
      <c r="AB19" s="25">
        <f>IF(COUNT(#REF!)&gt;3,SMALL(#REF!,4),21)</f>
        <v>21</v>
      </c>
      <c r="AC19" s="25">
        <f>IF(COUNT(#REF!)&gt;4,SMALL(#REF!,5),21)</f>
        <v>21</v>
      </c>
      <c r="AD19" s="25">
        <f t="shared" si="11"/>
        <v>0</v>
      </c>
      <c r="AF19" s="25"/>
      <c r="AG19" s="25"/>
    </row>
    <row r="20" spans="1:33" ht="13" customHeight="1" x14ac:dyDescent="0.15">
      <c r="A20" s="95"/>
      <c r="B20" s="8" t="s">
        <v>137</v>
      </c>
      <c r="C20" s="95"/>
      <c r="D20" s="95"/>
      <c r="E20" s="95"/>
      <c r="F20" s="95"/>
      <c r="G20" s="95">
        <v>13</v>
      </c>
      <c r="H20" s="95">
        <v>9</v>
      </c>
      <c r="I20" s="115"/>
      <c r="J20" s="95"/>
      <c r="K20" s="95"/>
      <c r="L20" s="28">
        <v>9</v>
      </c>
      <c r="M20" s="28">
        <f>IF(U22&gt;20," ",U22)</f>
        <v>13</v>
      </c>
      <c r="N20" s="95"/>
      <c r="O20" s="95"/>
      <c r="P20" s="95"/>
      <c r="Q20" s="95"/>
      <c r="R20" s="24">
        <v>20</v>
      </c>
      <c r="U20" s="104">
        <f>IF(COUNT(D18:K18)&gt;1,SMALL(D18:K18,2),21)</f>
        <v>13</v>
      </c>
      <c r="V20" s="104">
        <f>IF(COUNT(D18:K18)&gt;2,SMALL(D18:K18,3),21)</f>
        <v>21</v>
      </c>
      <c r="W20" s="25">
        <f t="shared" si="5"/>
        <v>8</v>
      </c>
      <c r="Y20" s="104">
        <f>IF(COUNT(D18:K18)&gt;0,SMALL(D18:K18,1),21)</f>
        <v>9</v>
      </c>
      <c r="Z20" s="25">
        <f>IF(COUNT(D18:K18)&gt;1,SMALL(D18:K18,2),21)</f>
        <v>13</v>
      </c>
      <c r="AA20" s="25">
        <f>IF(COUNT(D18:K18)&gt;2,SMALL(D18:K18,3),21)</f>
        <v>21</v>
      </c>
      <c r="AB20" s="25">
        <f>IF(COUNT(D18:K18)&gt;3,SMALL(D18:K18,4),21)</f>
        <v>21</v>
      </c>
      <c r="AC20" s="25">
        <f>IF(COUNT(D18:K18)&gt;4,SMALL(D18:K18,5),21)</f>
        <v>21</v>
      </c>
      <c r="AD20" s="25">
        <f t="shared" si="11"/>
        <v>20</v>
      </c>
      <c r="AF20" s="25"/>
      <c r="AG20" s="25"/>
    </row>
    <row r="21" spans="1:33" ht="13" customHeight="1" x14ac:dyDescent="0.15">
      <c r="A21" s="28"/>
      <c r="B21" s="8" t="s">
        <v>71</v>
      </c>
      <c r="C21" s="28" t="s">
        <v>23</v>
      </c>
      <c r="D21" s="28"/>
      <c r="E21" s="28">
        <v>6</v>
      </c>
      <c r="F21" s="28"/>
      <c r="G21" s="28"/>
      <c r="H21" s="28"/>
      <c r="I21" s="28"/>
      <c r="J21" s="30"/>
      <c r="K21" s="28"/>
      <c r="L21" s="28">
        <v>6</v>
      </c>
      <c r="M21" s="28"/>
      <c r="N21" s="28" t="str">
        <f>IF(V21&gt;20," ",V21)</f>
        <v xml:space="preserve"> </v>
      </c>
      <c r="O21" s="28"/>
      <c r="P21" s="28"/>
      <c r="Q21" s="28"/>
      <c r="R21" s="24">
        <v>15</v>
      </c>
      <c r="U21" s="25">
        <f>IF(COUNT(D19:K19)&gt;1,SMALL(D19:K19,2),21)</f>
        <v>12</v>
      </c>
      <c r="V21" s="25">
        <f>IF(COUNT(D19:K19)&gt;2,SMALL(D19:K19,3),21)</f>
        <v>21</v>
      </c>
      <c r="W21" s="25">
        <f t="shared" si="5"/>
        <v>9</v>
      </c>
      <c r="Y21" s="25">
        <f>IF(COUNT(D19:K19)&gt;0,SMALL(D19:K19,1),21)</f>
        <v>10</v>
      </c>
      <c r="Z21" s="25">
        <f>IF(COUNT(D19:K19)&gt;1,SMALL(D19:K19,2),21)</f>
        <v>12</v>
      </c>
      <c r="AA21" s="25">
        <f>IF(COUNT(D19:K19)&gt;2,SMALL(D19:K19,3),21)</f>
        <v>21</v>
      </c>
      <c r="AB21" s="25">
        <f>IF(COUNT(D19:K19)&gt;3,SMALL(D19:K19,4),21)</f>
        <v>21</v>
      </c>
      <c r="AC21" s="25">
        <f>IF(COUNT(D19:K19)&gt;4,SMALL(D19:K19,5),21)</f>
        <v>21</v>
      </c>
      <c r="AD21" s="25">
        <f t="shared" si="11"/>
        <v>20</v>
      </c>
      <c r="AF21" s="25"/>
      <c r="AG21" s="25"/>
    </row>
    <row r="22" spans="1:33" ht="13" customHeight="1" x14ac:dyDescent="0.15">
      <c r="A22" s="95"/>
      <c r="B22" s="8" t="s">
        <v>170</v>
      </c>
      <c r="C22" s="8" t="s">
        <v>169</v>
      </c>
      <c r="D22" s="95"/>
      <c r="E22" s="95"/>
      <c r="F22" s="95"/>
      <c r="G22" s="95"/>
      <c r="H22" s="95">
        <v>11</v>
      </c>
      <c r="I22" s="95"/>
      <c r="J22" s="95"/>
      <c r="K22" s="95"/>
      <c r="L22" s="95">
        <v>11</v>
      </c>
      <c r="M22" s="95"/>
      <c r="N22" s="95"/>
      <c r="O22" s="95"/>
      <c r="P22" s="95"/>
      <c r="Q22" s="95"/>
      <c r="R22" s="95">
        <v>10</v>
      </c>
      <c r="S22" s="20">
        <v>24</v>
      </c>
      <c r="U22" s="25">
        <f>IF(COUNT(D20:K20)&gt;1,SMALL(D20:K20,2),21)</f>
        <v>13</v>
      </c>
      <c r="V22" s="25">
        <f>IF(COUNT(D20:K20)&gt;2,SMALL(D20:K20,3),21)</f>
        <v>21</v>
      </c>
      <c r="W22" s="25">
        <f t="shared" si="5"/>
        <v>8</v>
      </c>
      <c r="Y22" s="25">
        <f>IF(COUNT(D20:K20)&gt;0,SMALL(D20:K20,1),21)</f>
        <v>9</v>
      </c>
      <c r="Z22" s="25">
        <f>IF(COUNT(D20:K20)&gt;1,SMALL(D20:K20,2),21)</f>
        <v>13</v>
      </c>
      <c r="AA22" s="25">
        <f>IF(COUNT(D20:K20)&gt;2,SMALL(D20:K20,3),21)</f>
        <v>21</v>
      </c>
      <c r="AB22" s="25">
        <f>IF(COUNT(D20:K20)&gt;3,SMALL(D20:K20,4),21)</f>
        <v>21</v>
      </c>
      <c r="AC22" s="25">
        <f>IF(COUNT(D20:K20)&gt;4,SMALL(D20:K20,5),21)</f>
        <v>21</v>
      </c>
      <c r="AD22" s="25">
        <f t="shared" si="11"/>
        <v>20</v>
      </c>
      <c r="AF22" s="25"/>
      <c r="AG22" s="25"/>
    </row>
    <row r="23" spans="1:33" ht="13" customHeight="1" x14ac:dyDescent="0.15">
      <c r="A23" s="28"/>
      <c r="B23" s="8" t="s">
        <v>136</v>
      </c>
      <c r="C23" s="8" t="s">
        <v>134</v>
      </c>
      <c r="D23" s="95"/>
      <c r="E23" s="28"/>
      <c r="F23" s="95"/>
      <c r="G23" s="95">
        <v>14</v>
      </c>
      <c r="H23" s="95"/>
      <c r="I23" s="28"/>
      <c r="J23" s="95"/>
      <c r="K23" s="95"/>
      <c r="L23" s="28">
        <v>14</v>
      </c>
      <c r="M23" s="28"/>
      <c r="N23" s="95"/>
      <c r="O23" s="95"/>
      <c r="P23" s="95"/>
      <c r="Q23" s="95"/>
      <c r="R23" s="28">
        <v>7</v>
      </c>
      <c r="U23" s="25">
        <f>IF(COUNT(D21:K21)&gt;1,SMALL(D21:K21,2),21)</f>
        <v>21</v>
      </c>
      <c r="V23" s="25">
        <f>IF(COUNT(D21:K21)&gt;2,SMALL(D21:K21,3),21)</f>
        <v>21</v>
      </c>
      <c r="W23" s="104">
        <f t="shared" si="5"/>
        <v>0</v>
      </c>
      <c r="Y23" s="104">
        <f>IF(COUNT(D21:K21)&gt;0,SMALL(D21:K21,1),21)</f>
        <v>6</v>
      </c>
      <c r="Z23" s="25">
        <f>IF(COUNT(D21:K21)&gt;1,SMALL(D21:K21,2),21)</f>
        <v>21</v>
      </c>
      <c r="AA23" s="25">
        <f>IF(COUNT(D21:K21)&gt;2,SMALL(D21:K21,3),21)</f>
        <v>21</v>
      </c>
      <c r="AB23" s="25">
        <f>IF(COUNT(D21:K21)&gt;3,SMALL(D21:K21,4),21)</f>
        <v>21</v>
      </c>
      <c r="AC23" s="25">
        <f>IF(COUNT(D21:K21)&gt;4,SMALL(D21:K21,5),21)</f>
        <v>21</v>
      </c>
      <c r="AD23" s="25">
        <f t="shared" si="11"/>
        <v>15</v>
      </c>
      <c r="AF23" s="25"/>
      <c r="AG23" s="25"/>
    </row>
    <row r="24" spans="1:33" ht="13" customHeight="1" x14ac:dyDescent="0.15">
      <c r="AF24" s="25"/>
      <c r="AG24" s="25"/>
    </row>
    <row r="25" spans="1:33" ht="13" customHeight="1" x14ac:dyDescent="0.15">
      <c r="AF25" s="25"/>
      <c r="AG25" s="25"/>
    </row>
    <row r="26" spans="1:33" ht="13" customHeight="1" x14ac:dyDescent="0.15">
      <c r="AF26" s="25"/>
      <c r="AG26" s="25"/>
    </row>
    <row r="27" spans="1:33" ht="13" customHeight="1" x14ac:dyDescent="0.15">
      <c r="AF27" s="25"/>
      <c r="AG27" s="25"/>
    </row>
    <row r="28" spans="1:33" ht="13" customHeight="1" x14ac:dyDescent="0.15"/>
    <row r="29" spans="1:33" ht="13" customHeight="1" x14ac:dyDescent="0.15"/>
    <row r="30" spans="1:33" ht="13" customHeight="1" x14ac:dyDescent="0.15"/>
    <row r="31" spans="1:33" ht="13" customHeight="1" x14ac:dyDescent="0.15"/>
    <row r="32" spans="1:33" ht="13" customHeight="1" x14ac:dyDescent="0.15"/>
    <row r="33" ht="13" customHeight="1" x14ac:dyDescent="0.15"/>
    <row r="34" ht="13" customHeight="1" x14ac:dyDescent="0.15"/>
    <row r="35" ht="13" customHeight="1" x14ac:dyDescent="0.15"/>
    <row r="36" ht="13" customHeight="1" x14ac:dyDescent="0.15"/>
    <row r="37" ht="13" customHeight="1" x14ac:dyDescent="0.15"/>
    <row r="38" ht="13" customHeight="1" x14ac:dyDescent="0.15"/>
    <row r="39" ht="13" customHeight="1" x14ac:dyDescent="0.15"/>
    <row r="40" ht="13" customHeight="1" x14ac:dyDescent="0.15"/>
  </sheetData>
  <sortState xmlns:xlrd2="http://schemas.microsoft.com/office/spreadsheetml/2017/richdata2" ref="A5:R23">
    <sortCondition descending="1" ref="R5:R23"/>
  </sortState>
  <mergeCells count="2">
    <mergeCell ref="A1:E1"/>
    <mergeCell ref="AF2:AI2"/>
  </mergeCells>
  <phoneticPr fontId="0" type="noConversion"/>
  <pageMargins left="0.75" right="0.75" top="1" bottom="1" header="0.5" footer="0.5"/>
  <pageSetup paperSize="9" scale="82" fitToHeight="2" orientation="landscape" verticalDpi="0" r:id="rId1"/>
  <headerFooter alignWithMargins="0">
    <oddFooter>&amp;C&amp;"Verdana,Normal"www.oslosportsfiskere.no/isfiske/NC2007.xls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A1:AI10"/>
  <sheetViews>
    <sheetView workbookViewId="0">
      <selection activeCell="B5" sqref="B5:C7"/>
    </sheetView>
  </sheetViews>
  <sheetFormatPr baseColWidth="10" defaultColWidth="12" defaultRowHeight="13" x14ac:dyDescent="0.15"/>
  <cols>
    <col min="1" max="1" width="6.796875" customWidth="1"/>
    <col min="2" max="2" width="24.19921875" customWidth="1"/>
    <col min="3" max="3" width="26.3984375" customWidth="1"/>
    <col min="5" max="5" width="12.59765625" customWidth="1"/>
    <col min="6" max="6" width="13.3984375" customWidth="1"/>
    <col min="7" max="9" width="16.3984375" customWidth="1"/>
    <col min="10" max="10" width="2.59765625" hidden="1" customWidth="1"/>
    <col min="11" max="11" width="2.796875" hidden="1" customWidth="1"/>
    <col min="12" max="12" width="3.59765625" customWidth="1"/>
    <col min="13" max="17" width="3.796875" customWidth="1"/>
    <col min="18" max="18" width="5.3984375" customWidth="1"/>
    <col min="19" max="19" width="3.796875" style="20" customWidth="1"/>
    <col min="20" max="20" width="3.3984375" hidden="1" customWidth="1"/>
    <col min="21" max="22" width="3.59765625" hidden="1" customWidth="1"/>
    <col min="23" max="23" width="4.796875" hidden="1" customWidth="1"/>
    <col min="24" max="24" width="4" hidden="1" customWidth="1"/>
    <col min="25" max="28" width="3.3984375" hidden="1" customWidth="1"/>
    <col min="29" max="29" width="3.19921875" hidden="1" customWidth="1"/>
    <col min="30" max="30" width="5.19921875" hidden="1" customWidth="1"/>
  </cols>
  <sheetData>
    <row r="1" spans="1:35" s="25" customFormat="1" ht="29" thickBot="1" x14ac:dyDescent="0.35">
      <c r="A1" s="167" t="s">
        <v>78</v>
      </c>
      <c r="B1" s="168"/>
      <c r="C1" s="168"/>
      <c r="D1" s="168"/>
      <c r="E1" s="168"/>
      <c r="F1" s="37"/>
      <c r="G1" s="37"/>
      <c r="H1" s="37"/>
      <c r="I1" s="38"/>
      <c r="J1" s="37"/>
      <c r="K1" s="38"/>
      <c r="L1" s="39"/>
      <c r="M1" s="39"/>
      <c r="N1" s="39"/>
      <c r="O1" s="39"/>
      <c r="P1" s="39"/>
      <c r="Q1" s="39"/>
      <c r="R1" s="40"/>
      <c r="S1" s="26"/>
    </row>
    <row r="2" spans="1:35" s="25" customFormat="1" ht="26" thickBot="1" x14ac:dyDescent="0.3">
      <c r="A2" s="41"/>
      <c r="D2" s="56"/>
      <c r="E2" s="37"/>
      <c r="F2" s="37"/>
      <c r="G2" s="57" t="s">
        <v>0</v>
      </c>
      <c r="H2" s="37"/>
      <c r="I2" s="38"/>
      <c r="J2" s="37"/>
      <c r="K2" s="38"/>
      <c r="L2" s="41"/>
      <c r="R2" s="42"/>
      <c r="S2" s="26"/>
      <c r="AF2" s="169"/>
      <c r="AG2" s="169"/>
      <c r="AH2" s="169"/>
      <c r="AI2" s="169"/>
    </row>
    <row r="3" spans="1:35" s="25" customFormat="1" x14ac:dyDescent="0.15">
      <c r="A3" s="33"/>
      <c r="B3" s="43"/>
      <c r="C3" s="43"/>
      <c r="D3" s="64" t="s">
        <v>1</v>
      </c>
      <c r="E3" s="64" t="s">
        <v>2</v>
      </c>
      <c r="F3" s="64" t="s">
        <v>3</v>
      </c>
      <c r="G3" s="64" t="s">
        <v>4</v>
      </c>
      <c r="H3" s="64" t="s">
        <v>5</v>
      </c>
      <c r="I3" s="90" t="s">
        <v>6</v>
      </c>
      <c r="J3" s="55"/>
      <c r="K3" s="36" t="s">
        <v>7</v>
      </c>
      <c r="L3" s="45"/>
      <c r="M3" s="44"/>
      <c r="N3" s="44"/>
      <c r="O3" s="44"/>
      <c r="P3" s="44"/>
      <c r="Q3" s="44"/>
      <c r="R3" s="46"/>
      <c r="S3" s="26"/>
    </row>
    <row r="4" spans="1:35" s="25" customFormat="1" ht="14" thickBot="1" x14ac:dyDescent="0.2">
      <c r="A4" s="47" t="s">
        <v>8</v>
      </c>
      <c r="B4" s="48" t="s">
        <v>10</v>
      </c>
      <c r="C4" s="48" t="s">
        <v>11</v>
      </c>
      <c r="D4" s="19">
        <v>45277</v>
      </c>
      <c r="E4" s="19">
        <v>45312</v>
      </c>
      <c r="F4" s="19">
        <v>45641</v>
      </c>
      <c r="G4" s="19">
        <v>45655</v>
      </c>
      <c r="H4" s="19">
        <v>45303</v>
      </c>
      <c r="I4" s="91">
        <v>45310</v>
      </c>
      <c r="J4" s="49"/>
      <c r="K4" s="50"/>
      <c r="L4" s="51" t="s">
        <v>13</v>
      </c>
      <c r="M4" s="52"/>
      <c r="N4" s="52"/>
      <c r="O4" s="52"/>
      <c r="P4" s="52"/>
      <c r="Q4" s="52"/>
      <c r="R4" s="53"/>
      <c r="S4" s="26"/>
    </row>
    <row r="5" spans="1:35" s="36" customFormat="1" x14ac:dyDescent="0.15">
      <c r="A5" s="69"/>
      <c r="B5" s="6" t="s">
        <v>79</v>
      </c>
      <c r="C5" s="21" t="s">
        <v>36</v>
      </c>
      <c r="D5" s="22">
        <v>1</v>
      </c>
      <c r="E5" s="21"/>
      <c r="F5" s="22">
        <v>1</v>
      </c>
      <c r="G5" s="21"/>
      <c r="H5" s="23"/>
      <c r="I5" s="72"/>
      <c r="J5" s="23"/>
      <c r="K5" s="22"/>
      <c r="L5" s="69">
        <f t="shared" ref="L5:N6" si="0">IF(T5&gt;20," ",T5)</f>
        <v>1</v>
      </c>
      <c r="M5" s="70">
        <f t="shared" si="0"/>
        <v>1</v>
      </c>
      <c r="N5" s="70" t="str">
        <f t="shared" si="0"/>
        <v xml:space="preserve"> </v>
      </c>
      <c r="O5" s="92"/>
      <c r="P5" s="92"/>
      <c r="Q5" s="92"/>
      <c r="R5" s="71">
        <f>IF(W5&lt;1," ",W5)</f>
        <v>40</v>
      </c>
      <c r="S5" s="74"/>
      <c r="T5" s="36">
        <f>IF(COUNT(D5:K5)&gt;0,SMALL(D5:K5,1),21)</f>
        <v>1</v>
      </c>
      <c r="U5" s="36">
        <f>IF(COUNT(D5:K5)&gt;1,SMALL(D5:K5,2),21)</f>
        <v>1</v>
      </c>
      <c r="V5" s="36">
        <f>IF(COUNT(D5:K5)&gt;2,SMALL(D5:K5,3),21)</f>
        <v>21</v>
      </c>
      <c r="W5" s="36">
        <f>21*3-T5-U5-V5-((3-COUNT(T5:V5))*21)</f>
        <v>40</v>
      </c>
      <c r="Y5" s="36">
        <f>IF(COUNT(D5:K5)&gt;0,SMALL(D5:K5,1),21)</f>
        <v>1</v>
      </c>
      <c r="Z5" s="36">
        <f>IF(COUNT(D5:K5)&gt;1,SMALL(D5:K5,2),21)</f>
        <v>1</v>
      </c>
      <c r="AA5" s="36">
        <f>IF(COUNT(D5:K5)&gt;2,SMALL(D5:K5,3),21)</f>
        <v>21</v>
      </c>
      <c r="AB5" s="36">
        <f>IF(COUNT(D5:K5)&gt;3,SMALL(D5:K5,4),21)</f>
        <v>21</v>
      </c>
      <c r="AC5" s="36">
        <f>IF(COUNT(D5:K5)&gt;4,SMALL(D5:K5,5),21)</f>
        <v>21</v>
      </c>
      <c r="AD5" s="36">
        <f>21*5-Y5-Z5-AA5-AB5-AC5-((5-COUNT(Y5:AC5))*21)</f>
        <v>40</v>
      </c>
    </row>
    <row r="6" spans="1:35" s="36" customFormat="1" x14ac:dyDescent="0.15">
      <c r="A6" s="27"/>
      <c r="B6" s="6" t="s">
        <v>80</v>
      </c>
      <c r="C6" s="21" t="s">
        <v>15</v>
      </c>
      <c r="D6" s="22">
        <v>1</v>
      </c>
      <c r="E6" s="21"/>
      <c r="F6" s="22"/>
      <c r="G6" s="21"/>
      <c r="H6" s="23"/>
      <c r="I6" s="72"/>
      <c r="J6" s="23"/>
      <c r="K6" s="22"/>
      <c r="L6" s="27">
        <f t="shared" si="0"/>
        <v>1</v>
      </c>
      <c r="M6" s="28" t="str">
        <f t="shared" si="0"/>
        <v xml:space="preserve"> </v>
      </c>
      <c r="N6" s="28" t="str">
        <f t="shared" si="0"/>
        <v xml:space="preserve"> </v>
      </c>
      <c r="O6" s="88"/>
      <c r="P6" s="88"/>
      <c r="Q6" s="88"/>
      <c r="R6" s="75">
        <f>IF(W6&lt;1," ",W6)</f>
        <v>20</v>
      </c>
      <c r="S6" s="74"/>
      <c r="T6" s="36">
        <f>IF(COUNT(D6:K6)&gt;0,SMALL(D6:K6,1),21)</f>
        <v>1</v>
      </c>
      <c r="U6" s="36">
        <f>IF(COUNT(D6:K6)&gt;1,SMALL(D6:K6,2),21)</f>
        <v>21</v>
      </c>
      <c r="V6" s="36">
        <f>IF(COUNT(D6:K6)&gt;2,SMALL(D6:K6,3),21)</f>
        <v>21</v>
      </c>
      <c r="W6" s="36">
        <f>21*3-T6-U6-V6-((3-COUNT(T6:V6))*21)</f>
        <v>20</v>
      </c>
      <c r="Y6" s="36">
        <f>IF(COUNT(D6:K6)&gt;0,SMALL(D6:K6,1),21)</f>
        <v>1</v>
      </c>
      <c r="Z6" s="36">
        <f>IF(COUNT(D6:K6)&gt;1,SMALL(D6:K6,2),21)</f>
        <v>21</v>
      </c>
      <c r="AA6" s="36">
        <f>IF(COUNT(D6:K6)&gt;2,SMALL(D6:K6,3),21)</f>
        <v>21</v>
      </c>
      <c r="AB6" s="36">
        <f>IF(COUNT(D6:K6)&gt;3,SMALL(D6:K6,4),21)</f>
        <v>21</v>
      </c>
      <c r="AC6" s="36">
        <f>IF(COUNT(D6:K6)&gt;4,SMALL(D6:K6,5),21)</f>
        <v>21</v>
      </c>
      <c r="AD6" s="36">
        <f>21*5-Y6-Z6-AA6-AB6-AC6-((5-COUNT(Y6:AC6))*21)</f>
        <v>20</v>
      </c>
    </row>
    <row r="7" spans="1:35" s="25" customFormat="1" ht="14" thickBot="1" x14ac:dyDescent="0.2">
      <c r="A7" s="12"/>
      <c r="B7" s="120" t="s">
        <v>131</v>
      </c>
      <c r="C7" s="48"/>
      <c r="D7" s="52"/>
      <c r="E7" s="48"/>
      <c r="F7" s="52"/>
      <c r="G7" s="48">
        <v>1</v>
      </c>
      <c r="H7" s="80"/>
      <c r="I7" s="53"/>
      <c r="J7" s="80"/>
      <c r="K7" s="52"/>
      <c r="L7" s="47">
        <f t="shared" ref="L7:N7" si="1">IF(T7&gt;20," ",T7)</f>
        <v>1</v>
      </c>
      <c r="M7" s="48" t="str">
        <f t="shared" si="1"/>
        <v xml:space="preserve"> </v>
      </c>
      <c r="N7" s="48" t="str">
        <f t="shared" si="1"/>
        <v xml:space="preserve"> </v>
      </c>
      <c r="O7" s="59"/>
      <c r="P7" s="59"/>
      <c r="Q7" s="59"/>
      <c r="R7" s="81">
        <f t="shared" ref="R7" si="2">IF(W7&lt;1," ",W7)</f>
        <v>20</v>
      </c>
      <c r="S7" s="26"/>
      <c r="T7" s="25">
        <f t="shared" ref="T7" si="3">IF(COUNT(D7:K7)&gt;0,SMALL(D7:K7,1),21)</f>
        <v>1</v>
      </c>
      <c r="U7" s="25">
        <f t="shared" ref="U7" si="4">IF(COUNT(D7:K7)&gt;1,SMALL(D7:K7,2),21)</f>
        <v>21</v>
      </c>
      <c r="V7" s="25">
        <f t="shared" ref="V7" si="5">IF(COUNT(D7:K7)&gt;2,SMALL(D7:K7,3),21)</f>
        <v>21</v>
      </c>
      <c r="W7" s="25">
        <f t="shared" ref="W7" si="6">21*3-T7-U7-V7-((3-COUNT(T7:V7))*21)</f>
        <v>20</v>
      </c>
      <c r="Y7" s="25">
        <f t="shared" ref="Y7" si="7">IF(COUNT(D7:K7)&gt;0,SMALL(D7:K7,1),21)</f>
        <v>1</v>
      </c>
      <c r="Z7" s="25">
        <f t="shared" ref="Z7" si="8">IF(COUNT(D7:K7)&gt;1,SMALL(D7:K7,2),21)</f>
        <v>21</v>
      </c>
      <c r="AA7" s="25">
        <f t="shared" ref="AA7" si="9">IF(COUNT(D7:K7)&gt;2,SMALL(D7:K7,3),21)</f>
        <v>21</v>
      </c>
      <c r="AB7" s="25">
        <f t="shared" ref="AB7" si="10">IF(COUNT(D7:K7)&gt;3,SMALL(D7:K7,4),21)</f>
        <v>21</v>
      </c>
      <c r="AC7" s="25">
        <f t="shared" ref="AC7" si="11">IF(COUNT(D7:K7)&gt;4,SMALL(D7:K7,5),21)</f>
        <v>21</v>
      </c>
      <c r="AD7" s="25">
        <f t="shared" ref="AD7" si="12">21*5-Y7-Z7-AA7-AB7-AC7-((5-COUNT(Y7:AC7))*21)</f>
        <v>20</v>
      </c>
    </row>
    <row r="8" spans="1:35" x14ac:dyDescent="0.15">
      <c r="Y8" s="25"/>
      <c r="Z8" s="25"/>
      <c r="AA8" s="25"/>
      <c r="AB8" s="25"/>
      <c r="AC8" s="25"/>
    </row>
    <row r="9" spans="1:35" x14ac:dyDescent="0.15">
      <c r="Y9" s="25"/>
      <c r="Z9" s="25"/>
      <c r="AA9" s="25"/>
      <c r="AB9" s="25"/>
      <c r="AC9" s="25"/>
    </row>
    <row r="10" spans="1:35" x14ac:dyDescent="0.15">
      <c r="Y10" s="25"/>
      <c r="Z10" s="25"/>
      <c r="AA10" s="25"/>
      <c r="AB10" s="25"/>
      <c r="AC10" s="25"/>
    </row>
  </sheetData>
  <sortState xmlns:xlrd2="http://schemas.microsoft.com/office/spreadsheetml/2017/richdata2" ref="A5:AI6">
    <sortCondition ref="D5:D6"/>
  </sortState>
  <mergeCells count="2">
    <mergeCell ref="A1:E1"/>
    <mergeCell ref="AF2:AI2"/>
  </mergeCells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/>
  <dimension ref="A1:AI90"/>
  <sheetViews>
    <sheetView zoomScale="117" workbookViewId="0">
      <selection activeCell="L22" sqref="L22"/>
    </sheetView>
  </sheetViews>
  <sheetFormatPr baseColWidth="10" defaultColWidth="12" defaultRowHeight="13" x14ac:dyDescent="0.15"/>
  <cols>
    <col min="1" max="1" width="7" customWidth="1"/>
    <col min="2" max="2" width="26.3984375" customWidth="1"/>
    <col min="3" max="3" width="24.3984375" customWidth="1"/>
    <col min="4" max="6" width="13.3984375" customWidth="1"/>
    <col min="7" max="7" width="16.3984375" customWidth="1"/>
    <col min="8" max="8" width="15.59765625" customWidth="1"/>
    <col min="9" max="9" width="17" customWidth="1"/>
    <col min="10" max="10" width="3" hidden="1" customWidth="1"/>
    <col min="11" max="11" width="3.3984375" hidden="1" customWidth="1"/>
    <col min="12" max="12" width="3.3984375" customWidth="1"/>
    <col min="13" max="13" width="3.796875" customWidth="1"/>
    <col min="14" max="17" width="3.3984375" customWidth="1"/>
    <col min="18" max="18" width="4.59765625" customWidth="1"/>
    <col min="19" max="19" width="0.19921875" style="20" customWidth="1"/>
    <col min="20" max="20" width="36" hidden="1" customWidth="1"/>
    <col min="21" max="21" width="0.19921875" hidden="1" customWidth="1"/>
    <col min="22" max="22" width="38.796875" hidden="1" customWidth="1"/>
    <col min="23" max="24" width="0.19921875" customWidth="1"/>
    <col min="25" max="25" width="31.796875" hidden="1" customWidth="1"/>
    <col min="26" max="26" width="31.59765625" hidden="1" customWidth="1"/>
    <col min="27" max="27" width="0.59765625" customWidth="1"/>
    <col min="28" max="28" width="33.59765625" hidden="1" customWidth="1"/>
    <col min="29" max="29" width="29.59765625" hidden="1" customWidth="1"/>
    <col min="30" max="30" width="0.3984375" customWidth="1"/>
  </cols>
  <sheetData>
    <row r="1" spans="1:35" s="25" customFormat="1" ht="25" customHeight="1" thickBot="1" x14ac:dyDescent="0.35">
      <c r="A1" s="167" t="s">
        <v>81</v>
      </c>
      <c r="B1" s="168"/>
      <c r="C1" s="168"/>
      <c r="D1" s="168"/>
      <c r="E1" s="168"/>
      <c r="F1" s="37"/>
      <c r="G1" s="37"/>
      <c r="H1" s="37"/>
      <c r="I1" s="38"/>
      <c r="J1" s="37"/>
      <c r="K1" s="38"/>
      <c r="L1" s="39"/>
      <c r="M1" s="39"/>
      <c r="N1" s="39"/>
      <c r="O1" s="39"/>
      <c r="P1" s="39"/>
      <c r="Q1" s="39"/>
      <c r="R1" s="40"/>
      <c r="S1" s="26"/>
    </row>
    <row r="2" spans="1:35" s="25" customFormat="1" ht="25" customHeight="1" thickBot="1" x14ac:dyDescent="0.3">
      <c r="A2" s="41"/>
      <c r="D2" s="56"/>
      <c r="E2" s="37"/>
      <c r="F2" s="37"/>
      <c r="G2" s="57" t="s">
        <v>0</v>
      </c>
      <c r="H2" s="37"/>
      <c r="I2" s="38"/>
      <c r="J2" s="37"/>
      <c r="K2" s="38"/>
      <c r="L2" s="41"/>
      <c r="R2" s="42"/>
      <c r="S2" s="26"/>
      <c r="AF2" s="169"/>
      <c r="AG2" s="169"/>
      <c r="AH2" s="169"/>
      <c r="AI2" s="169"/>
    </row>
    <row r="3" spans="1:35" s="25" customFormat="1" ht="16" customHeight="1" x14ac:dyDescent="0.15">
      <c r="A3" s="33"/>
      <c r="B3" s="43"/>
      <c r="C3" s="43"/>
      <c r="D3" s="64" t="s">
        <v>1</v>
      </c>
      <c r="E3" s="64" t="s">
        <v>2</v>
      </c>
      <c r="F3" s="64" t="s">
        <v>3</v>
      </c>
      <c r="G3" s="64" t="s">
        <v>4</v>
      </c>
      <c r="H3" s="64" t="s">
        <v>5</v>
      </c>
      <c r="I3" s="90" t="s">
        <v>6</v>
      </c>
      <c r="J3" s="55"/>
      <c r="K3" s="36" t="s">
        <v>7</v>
      </c>
      <c r="L3" s="45"/>
      <c r="M3" s="44"/>
      <c r="N3" s="44"/>
      <c r="O3" s="44"/>
      <c r="P3" s="44"/>
      <c r="Q3" s="44"/>
      <c r="R3" s="46"/>
      <c r="S3" s="26"/>
    </row>
    <row r="4" spans="1:35" s="25" customFormat="1" ht="16" customHeight="1" thickBot="1" x14ac:dyDescent="0.2">
      <c r="A4" s="47" t="s">
        <v>8</v>
      </c>
      <c r="B4" s="48" t="s">
        <v>10</v>
      </c>
      <c r="C4" s="48" t="s">
        <v>11</v>
      </c>
      <c r="D4" s="19">
        <v>45277</v>
      </c>
      <c r="E4" s="19">
        <v>45312</v>
      </c>
      <c r="F4" s="19">
        <v>45641</v>
      </c>
      <c r="G4" s="19">
        <v>45655</v>
      </c>
      <c r="H4" s="19">
        <v>45303</v>
      </c>
      <c r="I4" s="91">
        <v>45310</v>
      </c>
      <c r="J4" s="49"/>
      <c r="K4" s="50"/>
      <c r="L4" s="51" t="s">
        <v>13</v>
      </c>
      <c r="M4" s="52"/>
      <c r="N4" s="52"/>
      <c r="O4" s="52"/>
      <c r="P4" s="52"/>
      <c r="Q4" s="52"/>
      <c r="R4" s="53"/>
      <c r="S4" s="26"/>
    </row>
    <row r="5" spans="1:35" s="36" customFormat="1" ht="13" customHeight="1" x14ac:dyDescent="0.15">
      <c r="A5" s="33"/>
      <c r="B5" s="142" t="s">
        <v>100</v>
      </c>
      <c r="C5" s="143" t="s">
        <v>77</v>
      </c>
      <c r="D5" s="82"/>
      <c r="E5" s="70"/>
      <c r="F5" s="144">
        <v>3</v>
      </c>
      <c r="G5" s="121">
        <v>1</v>
      </c>
      <c r="H5" s="145">
        <v>2</v>
      </c>
      <c r="I5" s="146">
        <v>2</v>
      </c>
      <c r="J5" s="145"/>
      <c r="K5" s="147"/>
      <c r="L5" s="148">
        <f t="shared" ref="L5:L18" si="0">IF(T5&gt;20," ",T5)</f>
        <v>1</v>
      </c>
      <c r="M5" s="121">
        <f t="shared" ref="M5:M18" si="1">IF(U5&gt;20," ",U5)</f>
        <v>2</v>
      </c>
      <c r="N5" s="121">
        <f t="shared" ref="N5:N18" si="2">IF(V5&gt;20," ",V5)</f>
        <v>2</v>
      </c>
      <c r="O5" s="129"/>
      <c r="P5" s="129"/>
      <c r="Q5" s="129"/>
      <c r="R5" s="131">
        <f t="shared" ref="R5:R25" si="3">IF(W5&lt;1," ",W5)</f>
        <v>58</v>
      </c>
      <c r="S5" s="26"/>
      <c r="T5" s="25">
        <f t="shared" ref="T5:T33" si="4">IF(COUNT(D5:K5)&gt;0,SMALL(D5:K5,1),21)</f>
        <v>1</v>
      </c>
      <c r="U5" s="25">
        <f t="shared" ref="U5:U33" si="5">IF(COUNT(D5:K5)&gt;1,SMALL(D5:K5,2),21)</f>
        <v>2</v>
      </c>
      <c r="V5" s="25">
        <f t="shared" ref="V5:V33" si="6">IF(COUNT(D5:K5)&gt;2,SMALL(D5:K5,3),21)</f>
        <v>2</v>
      </c>
      <c r="W5" s="25">
        <f t="shared" ref="W5:W33" si="7">21*3-T5-U5-V5-((3-COUNT(T5:V5))*21)</f>
        <v>58</v>
      </c>
      <c r="X5" s="25"/>
      <c r="Y5" s="25">
        <f t="shared" ref="Y5:Y33" si="8">IF(COUNT(D5:K5)&gt;0,SMALL(D5:K5,1),21)</f>
        <v>1</v>
      </c>
      <c r="Z5" s="25">
        <f t="shared" ref="Z5:Z33" si="9">IF(COUNT(D5:K5)&gt;1,SMALL(D5:K5,2),21)</f>
        <v>2</v>
      </c>
      <c r="AA5" s="25">
        <f t="shared" ref="AA5:AA33" si="10">IF(COUNT(D5:K5)&gt;2,SMALL(D5:K5,3),21)</f>
        <v>2</v>
      </c>
      <c r="AB5" s="25">
        <f t="shared" ref="AB5:AB32" si="11">IF(COUNT(D5:K5)&gt;3,SMALL(D5:K5,4),21)</f>
        <v>3</v>
      </c>
      <c r="AC5" s="25">
        <f t="shared" ref="AC5:AC32" si="12">IF(COUNT(D5:K5)&gt;4,SMALL(D5:K5,5),21)</f>
        <v>21</v>
      </c>
      <c r="AD5" s="25">
        <f t="shared" ref="AD5:AD32" si="13">21*5-Y5-Z5-AA5-AB5-AC5-((5-COUNT(Y5:AC5))*21)</f>
        <v>76</v>
      </c>
      <c r="AE5" s="25"/>
      <c r="AF5" s="25"/>
      <c r="AG5" s="25"/>
    </row>
    <row r="6" spans="1:35" s="36" customFormat="1" ht="13" customHeight="1" x14ac:dyDescent="0.15">
      <c r="A6" s="103"/>
      <c r="B6" s="2" t="s">
        <v>82</v>
      </c>
      <c r="C6" s="21" t="s">
        <v>83</v>
      </c>
      <c r="D6" s="22">
        <v>3</v>
      </c>
      <c r="E6" s="21">
        <v>1</v>
      </c>
      <c r="F6" s="22">
        <v>2</v>
      </c>
      <c r="G6" s="21">
        <v>10</v>
      </c>
      <c r="H6" s="23">
        <v>12</v>
      </c>
      <c r="I6" s="72">
        <v>7</v>
      </c>
      <c r="J6" s="23"/>
      <c r="K6" s="22"/>
      <c r="L6" s="63">
        <f t="shared" si="0"/>
        <v>1</v>
      </c>
      <c r="M6" s="21">
        <f t="shared" si="1"/>
        <v>2</v>
      </c>
      <c r="N6" s="21">
        <f t="shared" si="2"/>
        <v>3</v>
      </c>
      <c r="O6" s="94"/>
      <c r="P6" s="94"/>
      <c r="Q6" s="94"/>
      <c r="R6" s="24">
        <f t="shared" si="3"/>
        <v>57</v>
      </c>
      <c r="S6" s="26"/>
      <c r="T6" s="25">
        <f t="shared" si="4"/>
        <v>1</v>
      </c>
      <c r="U6" s="25">
        <f t="shared" si="5"/>
        <v>2</v>
      </c>
      <c r="V6" s="25">
        <f t="shared" si="6"/>
        <v>3</v>
      </c>
      <c r="W6" s="25">
        <f t="shared" si="7"/>
        <v>57</v>
      </c>
      <c r="X6" s="25"/>
      <c r="Y6" s="25">
        <f t="shared" si="8"/>
        <v>1</v>
      </c>
      <c r="Z6" s="25">
        <f t="shared" si="9"/>
        <v>2</v>
      </c>
      <c r="AA6" s="25">
        <f t="shared" si="10"/>
        <v>3</v>
      </c>
      <c r="AB6" s="25">
        <f t="shared" si="11"/>
        <v>7</v>
      </c>
      <c r="AC6" s="25">
        <f t="shared" si="12"/>
        <v>10</v>
      </c>
      <c r="AD6" s="25">
        <f t="shared" si="13"/>
        <v>82</v>
      </c>
      <c r="AE6" s="25"/>
      <c r="AF6" s="25"/>
      <c r="AG6" s="25"/>
    </row>
    <row r="7" spans="1:35" s="36" customFormat="1" ht="13" customHeight="1" x14ac:dyDescent="0.15">
      <c r="A7" s="27"/>
      <c r="B7" s="2" t="s">
        <v>84</v>
      </c>
      <c r="C7" s="21" t="s">
        <v>36</v>
      </c>
      <c r="D7" s="22">
        <v>1</v>
      </c>
      <c r="E7" s="21">
        <v>4</v>
      </c>
      <c r="F7" s="22">
        <v>12</v>
      </c>
      <c r="G7" s="21">
        <v>2</v>
      </c>
      <c r="H7" s="23">
        <v>7</v>
      </c>
      <c r="I7" s="72">
        <v>6</v>
      </c>
      <c r="J7" s="23"/>
      <c r="K7" s="22"/>
      <c r="L7" s="63">
        <f t="shared" si="0"/>
        <v>1</v>
      </c>
      <c r="M7" s="21">
        <f t="shared" si="1"/>
        <v>2</v>
      </c>
      <c r="N7" s="21">
        <f t="shared" si="2"/>
        <v>4</v>
      </c>
      <c r="O7" s="94"/>
      <c r="P7" s="94"/>
      <c r="Q7" s="94"/>
      <c r="R7" s="24">
        <f t="shared" si="3"/>
        <v>56</v>
      </c>
      <c r="S7" s="20"/>
      <c r="T7">
        <f t="shared" si="4"/>
        <v>1</v>
      </c>
      <c r="U7">
        <f t="shared" si="5"/>
        <v>2</v>
      </c>
      <c r="V7">
        <f t="shared" si="6"/>
        <v>4</v>
      </c>
      <c r="W7">
        <f t="shared" si="7"/>
        <v>56</v>
      </c>
      <c r="X7"/>
      <c r="Y7" s="25">
        <f t="shared" si="8"/>
        <v>1</v>
      </c>
      <c r="Z7" s="25">
        <f t="shared" si="9"/>
        <v>2</v>
      </c>
      <c r="AA7" s="25">
        <f t="shared" si="10"/>
        <v>4</v>
      </c>
      <c r="AB7" s="25">
        <f t="shared" si="11"/>
        <v>6</v>
      </c>
      <c r="AC7" s="25">
        <f t="shared" si="12"/>
        <v>7</v>
      </c>
      <c r="AD7">
        <f t="shared" si="13"/>
        <v>85</v>
      </c>
      <c r="AE7"/>
      <c r="AF7"/>
      <c r="AG7"/>
      <c r="AI7"/>
    </row>
    <row r="8" spans="1:35" s="36" customFormat="1" ht="13" customHeight="1" x14ac:dyDescent="0.15">
      <c r="A8" s="27"/>
      <c r="B8" s="8" t="s">
        <v>90</v>
      </c>
      <c r="C8" s="8" t="s">
        <v>27</v>
      </c>
      <c r="D8" s="29">
        <v>12</v>
      </c>
      <c r="E8" s="28">
        <v>3</v>
      </c>
      <c r="F8" s="30">
        <v>1</v>
      </c>
      <c r="G8" s="28">
        <v>8</v>
      </c>
      <c r="H8" s="30"/>
      <c r="I8" s="31">
        <v>9</v>
      </c>
      <c r="J8" s="30"/>
      <c r="K8" s="29"/>
      <c r="L8" s="63">
        <f t="shared" si="0"/>
        <v>1</v>
      </c>
      <c r="M8" s="21">
        <f t="shared" si="1"/>
        <v>3</v>
      </c>
      <c r="N8" s="21">
        <f t="shared" si="2"/>
        <v>8</v>
      </c>
      <c r="O8" s="94"/>
      <c r="P8" s="94"/>
      <c r="Q8" s="94"/>
      <c r="R8" s="24">
        <f t="shared" si="3"/>
        <v>51</v>
      </c>
      <c r="S8" s="20"/>
      <c r="T8">
        <f t="shared" si="4"/>
        <v>1</v>
      </c>
      <c r="U8">
        <f t="shared" si="5"/>
        <v>3</v>
      </c>
      <c r="V8">
        <f t="shared" si="6"/>
        <v>8</v>
      </c>
      <c r="W8">
        <f t="shared" si="7"/>
        <v>51</v>
      </c>
      <c r="X8"/>
      <c r="Y8" s="25">
        <f t="shared" si="8"/>
        <v>1</v>
      </c>
      <c r="Z8" s="25">
        <f t="shared" si="9"/>
        <v>3</v>
      </c>
      <c r="AA8" s="25">
        <f t="shared" si="10"/>
        <v>8</v>
      </c>
      <c r="AB8" s="25">
        <f t="shared" si="11"/>
        <v>9</v>
      </c>
      <c r="AC8" s="25">
        <f t="shared" si="12"/>
        <v>12</v>
      </c>
      <c r="AD8">
        <f t="shared" si="13"/>
        <v>72</v>
      </c>
      <c r="AE8"/>
      <c r="AF8"/>
      <c r="AG8"/>
    </row>
    <row r="9" spans="1:35" s="36" customFormat="1" ht="13" customHeight="1" x14ac:dyDescent="0.15">
      <c r="A9" s="27"/>
      <c r="B9" s="95" t="s">
        <v>101</v>
      </c>
      <c r="C9" s="104" t="s">
        <v>50</v>
      </c>
      <c r="D9" s="9"/>
      <c r="E9" s="8"/>
      <c r="F9" s="106">
        <v>4</v>
      </c>
      <c r="G9" s="8">
        <v>8</v>
      </c>
      <c r="H9" s="10">
        <v>15</v>
      </c>
      <c r="I9" s="86">
        <v>1</v>
      </c>
      <c r="J9" s="10"/>
      <c r="K9" s="9"/>
      <c r="L9" s="67">
        <f t="shared" si="0"/>
        <v>1</v>
      </c>
      <c r="M9" s="2">
        <f t="shared" si="1"/>
        <v>4</v>
      </c>
      <c r="N9" s="2">
        <f t="shared" si="2"/>
        <v>8</v>
      </c>
      <c r="O9" s="93"/>
      <c r="P9" s="93"/>
      <c r="Q9" s="93"/>
      <c r="R9" s="3">
        <f t="shared" si="3"/>
        <v>50</v>
      </c>
      <c r="S9" s="20"/>
      <c r="T9">
        <f t="shared" si="4"/>
        <v>1</v>
      </c>
      <c r="U9">
        <f t="shared" si="5"/>
        <v>4</v>
      </c>
      <c r="V9">
        <f t="shared" si="6"/>
        <v>8</v>
      </c>
      <c r="W9">
        <f t="shared" si="7"/>
        <v>50</v>
      </c>
      <c r="X9"/>
      <c r="Y9" s="25">
        <f t="shared" si="8"/>
        <v>1</v>
      </c>
      <c r="Z9" s="25">
        <f t="shared" si="9"/>
        <v>4</v>
      </c>
      <c r="AA9" s="25">
        <f t="shared" si="10"/>
        <v>8</v>
      </c>
      <c r="AB9" s="25">
        <f t="shared" si="11"/>
        <v>15</v>
      </c>
      <c r="AC9" s="25">
        <f t="shared" si="12"/>
        <v>21</v>
      </c>
      <c r="AD9">
        <f t="shared" si="13"/>
        <v>56</v>
      </c>
      <c r="AE9"/>
      <c r="AF9"/>
      <c r="AG9"/>
    </row>
    <row r="10" spans="1:35" s="36" customFormat="1" ht="13" customHeight="1" x14ac:dyDescent="0.15">
      <c r="A10" s="27"/>
      <c r="B10" s="8" t="s">
        <v>85</v>
      </c>
      <c r="C10" s="8" t="s">
        <v>83</v>
      </c>
      <c r="D10" s="29">
        <v>4</v>
      </c>
      <c r="E10" s="28">
        <v>5</v>
      </c>
      <c r="F10" s="29">
        <v>16</v>
      </c>
      <c r="G10" s="28">
        <v>5</v>
      </c>
      <c r="H10" s="30">
        <v>9</v>
      </c>
      <c r="I10" s="86">
        <v>8</v>
      </c>
      <c r="J10" s="10"/>
      <c r="K10" s="9"/>
      <c r="L10" s="67">
        <f t="shared" si="0"/>
        <v>4</v>
      </c>
      <c r="M10" s="2">
        <f t="shared" si="1"/>
        <v>5</v>
      </c>
      <c r="N10" s="2">
        <f t="shared" si="2"/>
        <v>5</v>
      </c>
      <c r="O10" s="93"/>
      <c r="P10" s="93"/>
      <c r="Q10" s="93"/>
      <c r="R10" s="3">
        <f t="shared" si="3"/>
        <v>49</v>
      </c>
      <c r="S10" s="20"/>
      <c r="T10">
        <f t="shared" si="4"/>
        <v>4</v>
      </c>
      <c r="U10">
        <f t="shared" si="5"/>
        <v>5</v>
      </c>
      <c r="V10">
        <f t="shared" si="6"/>
        <v>5</v>
      </c>
      <c r="W10">
        <f t="shared" si="7"/>
        <v>49</v>
      </c>
      <c r="X10"/>
      <c r="Y10" s="25">
        <f t="shared" si="8"/>
        <v>4</v>
      </c>
      <c r="Z10" s="25">
        <f t="shared" si="9"/>
        <v>5</v>
      </c>
      <c r="AA10" s="25">
        <f t="shared" si="10"/>
        <v>5</v>
      </c>
      <c r="AB10" s="25">
        <f t="shared" si="11"/>
        <v>8</v>
      </c>
      <c r="AC10" s="25">
        <f t="shared" si="12"/>
        <v>9</v>
      </c>
      <c r="AD10">
        <f t="shared" si="13"/>
        <v>74</v>
      </c>
      <c r="AE10"/>
      <c r="AF10"/>
      <c r="AG10"/>
      <c r="AI10"/>
    </row>
    <row r="11" spans="1:35" s="36" customFormat="1" ht="13" customHeight="1" x14ac:dyDescent="0.15">
      <c r="A11" s="27"/>
      <c r="B11" s="8" t="s">
        <v>86</v>
      </c>
      <c r="C11" s="8" t="s">
        <v>87</v>
      </c>
      <c r="D11" s="9">
        <v>2</v>
      </c>
      <c r="E11" s="8">
        <v>9</v>
      </c>
      <c r="F11" s="130">
        <v>9</v>
      </c>
      <c r="G11" s="8">
        <v>15</v>
      </c>
      <c r="H11" s="10"/>
      <c r="I11" s="86">
        <v>4</v>
      </c>
      <c r="J11" s="10"/>
      <c r="K11" s="9"/>
      <c r="L11" s="67">
        <f t="shared" si="0"/>
        <v>2</v>
      </c>
      <c r="M11" s="2">
        <f t="shared" si="1"/>
        <v>4</v>
      </c>
      <c r="N11" s="2">
        <f t="shared" si="2"/>
        <v>9</v>
      </c>
      <c r="O11" s="93"/>
      <c r="P11" s="93"/>
      <c r="Q11" s="93"/>
      <c r="R11" s="3">
        <f t="shared" si="3"/>
        <v>48</v>
      </c>
      <c r="S11" s="26"/>
      <c r="T11" s="25">
        <f t="shared" si="4"/>
        <v>2</v>
      </c>
      <c r="U11" s="25">
        <f t="shared" si="5"/>
        <v>4</v>
      </c>
      <c r="V11" s="25">
        <f t="shared" si="6"/>
        <v>9</v>
      </c>
      <c r="W11" s="25">
        <f t="shared" si="7"/>
        <v>48</v>
      </c>
      <c r="X11" s="25"/>
      <c r="Y11" s="25">
        <f t="shared" si="8"/>
        <v>2</v>
      </c>
      <c r="Z11" s="25">
        <f t="shared" si="9"/>
        <v>4</v>
      </c>
      <c r="AA11" s="25">
        <f t="shared" si="10"/>
        <v>9</v>
      </c>
      <c r="AB11" s="25">
        <f t="shared" si="11"/>
        <v>9</v>
      </c>
      <c r="AC11" s="25">
        <f t="shared" si="12"/>
        <v>15</v>
      </c>
      <c r="AD11" s="25">
        <f t="shared" si="13"/>
        <v>66</v>
      </c>
      <c r="AE11" s="25"/>
      <c r="AF11" s="25"/>
      <c r="AG11" s="25"/>
    </row>
    <row r="12" spans="1:35" s="36" customFormat="1" ht="13" customHeight="1" x14ac:dyDescent="0.15">
      <c r="A12" s="27"/>
      <c r="B12" s="8" t="s">
        <v>88</v>
      </c>
      <c r="C12" s="8" t="s">
        <v>87</v>
      </c>
      <c r="D12" s="9">
        <v>10</v>
      </c>
      <c r="E12" s="8">
        <v>2</v>
      </c>
      <c r="F12" s="130">
        <v>7</v>
      </c>
      <c r="G12" s="8"/>
      <c r="H12" s="10">
        <v>8</v>
      </c>
      <c r="I12" s="86">
        <v>10</v>
      </c>
      <c r="J12" s="10"/>
      <c r="K12" s="9"/>
      <c r="L12" s="67">
        <f t="shared" si="0"/>
        <v>2</v>
      </c>
      <c r="M12" s="2">
        <f t="shared" si="1"/>
        <v>7</v>
      </c>
      <c r="N12" s="2">
        <f t="shared" si="2"/>
        <v>8</v>
      </c>
      <c r="O12" s="93"/>
      <c r="P12" s="93"/>
      <c r="Q12" s="93"/>
      <c r="R12" s="3">
        <f t="shared" si="3"/>
        <v>46</v>
      </c>
      <c r="S12" s="20"/>
      <c r="T12">
        <f t="shared" si="4"/>
        <v>2</v>
      </c>
      <c r="U12">
        <f t="shared" si="5"/>
        <v>7</v>
      </c>
      <c r="V12">
        <f t="shared" si="6"/>
        <v>8</v>
      </c>
      <c r="W12">
        <f t="shared" si="7"/>
        <v>46</v>
      </c>
      <c r="X12"/>
      <c r="Y12" s="25">
        <f t="shared" si="8"/>
        <v>2</v>
      </c>
      <c r="Z12" s="25">
        <f t="shared" si="9"/>
        <v>7</v>
      </c>
      <c r="AA12" s="25">
        <f t="shared" si="10"/>
        <v>8</v>
      </c>
      <c r="AB12" s="25">
        <f t="shared" si="11"/>
        <v>10</v>
      </c>
      <c r="AC12" s="25">
        <f t="shared" si="12"/>
        <v>10</v>
      </c>
      <c r="AD12">
        <f t="shared" si="13"/>
        <v>68</v>
      </c>
      <c r="AE12"/>
      <c r="AF12"/>
      <c r="AG12"/>
    </row>
    <row r="13" spans="1:35" s="36" customFormat="1" ht="13" customHeight="1" x14ac:dyDescent="0.15">
      <c r="A13" s="27"/>
      <c r="B13" s="8" t="s">
        <v>145</v>
      </c>
      <c r="C13" s="28" t="s">
        <v>146</v>
      </c>
      <c r="D13" s="9"/>
      <c r="E13" s="8"/>
      <c r="F13" s="130"/>
      <c r="G13" s="8">
        <v>6</v>
      </c>
      <c r="H13" s="10">
        <v>1</v>
      </c>
      <c r="I13" s="86">
        <v>11</v>
      </c>
      <c r="J13" s="10"/>
      <c r="K13" s="9"/>
      <c r="L13" s="67">
        <f t="shared" si="0"/>
        <v>1</v>
      </c>
      <c r="M13" s="2">
        <f t="shared" si="1"/>
        <v>6</v>
      </c>
      <c r="N13" s="2">
        <f t="shared" si="2"/>
        <v>11</v>
      </c>
      <c r="O13" s="93"/>
      <c r="P13" s="93"/>
      <c r="Q13" s="93"/>
      <c r="R13" s="3">
        <f t="shared" si="3"/>
        <v>45</v>
      </c>
      <c r="S13" s="20"/>
      <c r="T13">
        <f t="shared" si="4"/>
        <v>1</v>
      </c>
      <c r="U13">
        <f t="shared" si="5"/>
        <v>6</v>
      </c>
      <c r="V13">
        <f t="shared" si="6"/>
        <v>11</v>
      </c>
      <c r="W13">
        <f t="shared" si="7"/>
        <v>45</v>
      </c>
      <c r="X13"/>
      <c r="Y13" s="25">
        <f t="shared" si="8"/>
        <v>1</v>
      </c>
      <c r="Z13" s="25">
        <f t="shared" si="9"/>
        <v>6</v>
      </c>
      <c r="AA13" s="25">
        <f t="shared" si="10"/>
        <v>11</v>
      </c>
      <c r="AB13" s="25">
        <f t="shared" si="11"/>
        <v>21</v>
      </c>
      <c r="AC13" s="25">
        <f t="shared" si="12"/>
        <v>21</v>
      </c>
      <c r="AD13">
        <f t="shared" si="13"/>
        <v>45</v>
      </c>
      <c r="AE13"/>
      <c r="AF13"/>
      <c r="AG13"/>
      <c r="AI13"/>
    </row>
    <row r="14" spans="1:35" s="36" customFormat="1" ht="13" customHeight="1" x14ac:dyDescent="0.15">
      <c r="A14" s="27"/>
      <c r="B14" s="95" t="s">
        <v>102</v>
      </c>
      <c r="C14" s="104" t="s">
        <v>50</v>
      </c>
      <c r="D14" s="9"/>
      <c r="E14" s="8"/>
      <c r="F14" s="106">
        <v>6</v>
      </c>
      <c r="G14" s="8">
        <v>9</v>
      </c>
      <c r="H14" s="10">
        <v>14</v>
      </c>
      <c r="I14" s="86">
        <v>5</v>
      </c>
      <c r="J14" s="10"/>
      <c r="K14" s="9"/>
      <c r="L14" s="63">
        <f t="shared" si="0"/>
        <v>5</v>
      </c>
      <c r="M14" s="21">
        <f t="shared" si="1"/>
        <v>6</v>
      </c>
      <c r="N14" s="21">
        <f t="shared" si="2"/>
        <v>9</v>
      </c>
      <c r="O14" s="93"/>
      <c r="P14" s="93"/>
      <c r="Q14" s="93"/>
      <c r="R14" s="3">
        <f t="shared" si="3"/>
        <v>43</v>
      </c>
      <c r="S14" s="20"/>
      <c r="T14">
        <f t="shared" si="4"/>
        <v>5</v>
      </c>
      <c r="U14">
        <f t="shared" si="5"/>
        <v>6</v>
      </c>
      <c r="V14">
        <f t="shared" si="6"/>
        <v>9</v>
      </c>
      <c r="W14">
        <f t="shared" si="7"/>
        <v>43</v>
      </c>
      <c r="X14"/>
      <c r="Y14" s="25">
        <f t="shared" si="8"/>
        <v>5</v>
      </c>
      <c r="Z14" s="25">
        <f t="shared" si="9"/>
        <v>6</v>
      </c>
      <c r="AA14" s="25">
        <f t="shared" si="10"/>
        <v>9</v>
      </c>
      <c r="AB14" s="25">
        <f t="shared" si="11"/>
        <v>14</v>
      </c>
      <c r="AC14" s="25">
        <f t="shared" si="12"/>
        <v>21</v>
      </c>
      <c r="AD14">
        <f t="shared" si="13"/>
        <v>50</v>
      </c>
      <c r="AE14"/>
      <c r="AF14"/>
      <c r="AG14"/>
      <c r="AI14"/>
    </row>
    <row r="15" spans="1:35" s="25" customFormat="1" ht="13" customHeight="1" x14ac:dyDescent="0.15">
      <c r="A15" s="103"/>
      <c r="B15" s="8" t="s">
        <v>91</v>
      </c>
      <c r="C15" s="8" t="s">
        <v>27</v>
      </c>
      <c r="D15" s="9">
        <v>11</v>
      </c>
      <c r="E15" s="8">
        <v>7</v>
      </c>
      <c r="F15" s="9">
        <v>5</v>
      </c>
      <c r="G15" s="8"/>
      <c r="H15" s="10">
        <v>10</v>
      </c>
      <c r="I15" s="86"/>
      <c r="J15" s="10"/>
      <c r="K15" s="9"/>
      <c r="L15" s="67">
        <f t="shared" si="0"/>
        <v>5</v>
      </c>
      <c r="M15" s="2">
        <f t="shared" si="1"/>
        <v>7</v>
      </c>
      <c r="N15" s="2">
        <f t="shared" si="2"/>
        <v>10</v>
      </c>
      <c r="O15" s="93"/>
      <c r="P15" s="93"/>
      <c r="Q15" s="93"/>
      <c r="R15" s="3">
        <f t="shared" si="3"/>
        <v>41</v>
      </c>
      <c r="S15" s="20"/>
      <c r="T15">
        <f t="shared" si="4"/>
        <v>5</v>
      </c>
      <c r="U15">
        <f t="shared" si="5"/>
        <v>7</v>
      </c>
      <c r="V15">
        <f t="shared" si="6"/>
        <v>10</v>
      </c>
      <c r="W15">
        <f t="shared" si="7"/>
        <v>41</v>
      </c>
      <c r="X15"/>
      <c r="Y15" s="25">
        <f t="shared" si="8"/>
        <v>5</v>
      </c>
      <c r="Z15" s="25">
        <f t="shared" si="9"/>
        <v>7</v>
      </c>
      <c r="AA15" s="25">
        <f t="shared" si="10"/>
        <v>10</v>
      </c>
      <c r="AB15" s="25">
        <f t="shared" si="11"/>
        <v>11</v>
      </c>
      <c r="AC15" s="25">
        <f t="shared" si="12"/>
        <v>21</v>
      </c>
      <c r="AD15">
        <f t="shared" si="13"/>
        <v>51</v>
      </c>
      <c r="AE15"/>
      <c r="AF15"/>
      <c r="AG15"/>
      <c r="AH15" s="36"/>
      <c r="AI15"/>
    </row>
    <row r="16" spans="1:35" s="25" customFormat="1" ht="13" customHeight="1" x14ac:dyDescent="0.15">
      <c r="A16" s="103"/>
      <c r="B16" s="8" t="s">
        <v>89</v>
      </c>
      <c r="C16" s="8" t="s">
        <v>17</v>
      </c>
      <c r="D16" s="9">
        <v>8</v>
      </c>
      <c r="E16" s="8">
        <v>6</v>
      </c>
      <c r="F16" s="9">
        <v>19</v>
      </c>
      <c r="G16" s="8">
        <v>18</v>
      </c>
      <c r="H16" s="10">
        <v>11</v>
      </c>
      <c r="I16" s="86">
        <v>12</v>
      </c>
      <c r="J16" s="10"/>
      <c r="K16" s="9"/>
      <c r="L16" s="67">
        <f t="shared" si="0"/>
        <v>6</v>
      </c>
      <c r="M16" s="2">
        <f t="shared" si="1"/>
        <v>8</v>
      </c>
      <c r="N16" s="2">
        <f t="shared" si="2"/>
        <v>11</v>
      </c>
      <c r="O16" s="93"/>
      <c r="P16" s="93"/>
      <c r="Q16" s="93"/>
      <c r="R16" s="3">
        <f t="shared" si="3"/>
        <v>38</v>
      </c>
      <c r="S16" s="26"/>
      <c r="T16" s="25">
        <f t="shared" si="4"/>
        <v>6</v>
      </c>
      <c r="U16" s="25">
        <f t="shared" si="5"/>
        <v>8</v>
      </c>
      <c r="V16" s="25">
        <f t="shared" si="6"/>
        <v>11</v>
      </c>
      <c r="W16" s="25">
        <f t="shared" si="7"/>
        <v>38</v>
      </c>
      <c r="Y16" s="25">
        <f t="shared" si="8"/>
        <v>6</v>
      </c>
      <c r="Z16" s="25">
        <f t="shared" si="9"/>
        <v>8</v>
      </c>
      <c r="AA16" s="25">
        <f t="shared" si="10"/>
        <v>11</v>
      </c>
      <c r="AB16" s="25">
        <f t="shared" si="11"/>
        <v>12</v>
      </c>
      <c r="AC16" s="25">
        <f t="shared" si="12"/>
        <v>18</v>
      </c>
      <c r="AD16" s="25">
        <f t="shared" si="13"/>
        <v>50</v>
      </c>
      <c r="AH16" s="36"/>
      <c r="AI16"/>
    </row>
    <row r="17" spans="1:35" ht="13" customHeight="1" x14ac:dyDescent="0.15">
      <c r="A17" s="103"/>
      <c r="B17" s="8" t="s">
        <v>93</v>
      </c>
      <c r="C17" s="8" t="s">
        <v>94</v>
      </c>
      <c r="D17" s="5">
        <v>6</v>
      </c>
      <c r="E17" s="2"/>
      <c r="F17" s="133">
        <v>13</v>
      </c>
      <c r="G17" s="2">
        <v>7</v>
      </c>
      <c r="H17" s="6"/>
      <c r="I17" s="89"/>
      <c r="J17" s="6"/>
      <c r="K17" s="5"/>
      <c r="L17" s="67">
        <f t="shared" si="0"/>
        <v>6</v>
      </c>
      <c r="M17" s="2">
        <f t="shared" si="1"/>
        <v>7</v>
      </c>
      <c r="N17" s="2">
        <f t="shared" si="2"/>
        <v>13</v>
      </c>
      <c r="O17" s="93"/>
      <c r="P17" s="93"/>
      <c r="Q17" s="93"/>
      <c r="R17" s="3">
        <f t="shared" si="3"/>
        <v>37</v>
      </c>
      <c r="T17">
        <f t="shared" si="4"/>
        <v>6</v>
      </c>
      <c r="U17">
        <f t="shared" si="5"/>
        <v>7</v>
      </c>
      <c r="V17">
        <f t="shared" si="6"/>
        <v>13</v>
      </c>
      <c r="W17">
        <f t="shared" si="7"/>
        <v>37</v>
      </c>
      <c r="Y17" s="25">
        <f t="shared" si="8"/>
        <v>6</v>
      </c>
      <c r="Z17" s="25">
        <f t="shared" si="9"/>
        <v>7</v>
      </c>
      <c r="AA17" s="25">
        <f t="shared" si="10"/>
        <v>13</v>
      </c>
      <c r="AB17" s="25">
        <f t="shared" si="11"/>
        <v>21</v>
      </c>
      <c r="AC17" s="25">
        <f t="shared" si="12"/>
        <v>21</v>
      </c>
      <c r="AD17">
        <f t="shared" si="13"/>
        <v>37</v>
      </c>
      <c r="AH17" s="36"/>
      <c r="AI17" s="25"/>
    </row>
    <row r="18" spans="1:35" s="25" customFormat="1" ht="13" customHeight="1" x14ac:dyDescent="0.15">
      <c r="A18" s="103"/>
      <c r="B18" s="8" t="s">
        <v>174</v>
      </c>
      <c r="C18" s="104" t="s">
        <v>87</v>
      </c>
      <c r="D18" s="9"/>
      <c r="E18" s="8"/>
      <c r="F18" s="130">
        <v>8</v>
      </c>
      <c r="G18" s="8">
        <v>13</v>
      </c>
      <c r="H18" s="10">
        <v>5</v>
      </c>
      <c r="I18" s="86"/>
      <c r="J18" s="10"/>
      <c r="K18" s="9"/>
      <c r="L18" s="67">
        <f t="shared" si="0"/>
        <v>5</v>
      </c>
      <c r="M18" s="2">
        <f t="shared" si="1"/>
        <v>8</v>
      </c>
      <c r="N18" s="2">
        <f t="shared" si="2"/>
        <v>13</v>
      </c>
      <c r="O18" s="93"/>
      <c r="P18" s="93"/>
      <c r="Q18" s="93"/>
      <c r="R18" s="3">
        <f t="shared" si="3"/>
        <v>37</v>
      </c>
      <c r="S18" s="20"/>
      <c r="T18">
        <f t="shared" si="4"/>
        <v>5</v>
      </c>
      <c r="U18">
        <f t="shared" si="5"/>
        <v>8</v>
      </c>
      <c r="V18">
        <f t="shared" si="6"/>
        <v>13</v>
      </c>
      <c r="W18">
        <f t="shared" si="7"/>
        <v>37</v>
      </c>
      <c r="X18"/>
      <c r="Y18" s="25">
        <f t="shared" si="8"/>
        <v>5</v>
      </c>
      <c r="Z18" s="25">
        <f t="shared" si="9"/>
        <v>8</v>
      </c>
      <c r="AA18" s="25">
        <f t="shared" si="10"/>
        <v>13</v>
      </c>
      <c r="AB18" s="25">
        <f t="shared" si="11"/>
        <v>21</v>
      </c>
      <c r="AC18" s="25">
        <f t="shared" si="12"/>
        <v>21</v>
      </c>
      <c r="AD18">
        <f t="shared" si="13"/>
        <v>37</v>
      </c>
      <c r="AE18"/>
      <c r="AF18"/>
      <c r="AG18"/>
      <c r="AH18" s="36"/>
      <c r="AI18" s="36"/>
    </row>
    <row r="19" spans="1:35" ht="13" customHeight="1" x14ac:dyDescent="0.15">
      <c r="A19" s="27"/>
      <c r="B19" s="95" t="s">
        <v>167</v>
      </c>
      <c r="C19" s="95" t="s">
        <v>63</v>
      </c>
      <c r="D19" s="8"/>
      <c r="E19" s="8"/>
      <c r="F19" s="106"/>
      <c r="G19" s="8">
        <v>20</v>
      </c>
      <c r="H19" s="8">
        <v>6</v>
      </c>
      <c r="I19" s="8">
        <v>3</v>
      </c>
      <c r="J19" s="8"/>
      <c r="K19" s="8"/>
      <c r="L19" s="67">
        <v>3</v>
      </c>
      <c r="M19" s="8">
        <v>6</v>
      </c>
      <c r="N19" s="8">
        <v>20</v>
      </c>
      <c r="O19" s="8"/>
      <c r="P19" s="8"/>
      <c r="Q19" s="8"/>
      <c r="R19" s="3">
        <f t="shared" si="3"/>
        <v>34</v>
      </c>
      <c r="T19">
        <f t="shared" ref="T19" si="14">IF(COUNT(D19:K19)&gt;0,SMALL(D19:K19,1),21)</f>
        <v>3</v>
      </c>
      <c r="U19">
        <f t="shared" ref="U19" si="15">IF(COUNT(D19:K19)&gt;1,SMALL(D19:K19,2),21)</f>
        <v>6</v>
      </c>
      <c r="V19">
        <f t="shared" ref="V19" si="16">IF(COUNT(D19:K19)&gt;2,SMALL(D19:K19,3),21)</f>
        <v>20</v>
      </c>
      <c r="W19">
        <f t="shared" ref="W19" si="17">21*3-T19-U19-V19-((3-COUNT(T19:V19))*21)</f>
        <v>34</v>
      </c>
      <c r="Y19" s="25">
        <f t="shared" ref="Y19" si="18">IF(COUNT(D19:K19)&gt;0,SMALL(D19:K19,1),21)</f>
        <v>3</v>
      </c>
      <c r="Z19" s="25">
        <f t="shared" ref="Z19" si="19">IF(COUNT(D19:K19)&gt;1,SMALL(D19:K19,2),21)</f>
        <v>6</v>
      </c>
      <c r="AA19" s="25">
        <f t="shared" ref="AA19" si="20">IF(COUNT(D19:K19)&gt;2,SMALL(D19:K19,3),21)</f>
        <v>20</v>
      </c>
      <c r="AB19" s="25">
        <f t="shared" ref="AB19" si="21">IF(COUNT(D19:K19)&gt;3,SMALL(D19:K19,4),21)</f>
        <v>21</v>
      </c>
      <c r="AC19" s="25">
        <f t="shared" ref="AC19" si="22">IF(COUNT(D19:K19)&gt;4,SMALL(D19:K19,5),21)</f>
        <v>21</v>
      </c>
      <c r="AD19">
        <f t="shared" ref="AD19" si="23">21*5-Y19-Z19-AA19-AB19-AC19-((5-COUNT(Y19:AC19))*21)</f>
        <v>34</v>
      </c>
    </row>
    <row r="20" spans="1:35" ht="13" customHeight="1" x14ac:dyDescent="0.15">
      <c r="A20" s="27"/>
      <c r="B20" s="8" t="s">
        <v>95</v>
      </c>
      <c r="C20" s="8" t="s">
        <v>21</v>
      </c>
      <c r="D20" s="8">
        <v>7</v>
      </c>
      <c r="E20" s="8"/>
      <c r="F20" s="10">
        <v>10</v>
      </c>
      <c r="G20" s="8">
        <v>16</v>
      </c>
      <c r="H20" s="8">
        <v>16</v>
      </c>
      <c r="I20" s="8"/>
      <c r="J20" s="8"/>
      <c r="K20" s="8"/>
      <c r="L20" s="67">
        <f t="shared" ref="L20:N22" si="24">IF(T20&gt;20," ",T20)</f>
        <v>7</v>
      </c>
      <c r="M20" s="2">
        <f t="shared" si="24"/>
        <v>10</v>
      </c>
      <c r="N20" s="2">
        <f t="shared" si="24"/>
        <v>16</v>
      </c>
      <c r="O20" s="8"/>
      <c r="P20" s="8"/>
      <c r="Q20" s="8"/>
      <c r="R20" s="3">
        <f t="shared" si="3"/>
        <v>30</v>
      </c>
      <c r="T20" s="25">
        <f t="shared" si="4"/>
        <v>7</v>
      </c>
      <c r="U20" s="25">
        <f t="shared" si="5"/>
        <v>10</v>
      </c>
      <c r="V20" s="25">
        <f t="shared" si="6"/>
        <v>16</v>
      </c>
      <c r="W20" s="25">
        <f t="shared" si="7"/>
        <v>30</v>
      </c>
      <c r="Y20" s="25">
        <f t="shared" si="8"/>
        <v>7</v>
      </c>
      <c r="Z20" s="25">
        <f t="shared" si="9"/>
        <v>10</v>
      </c>
      <c r="AA20" s="25">
        <f t="shared" si="10"/>
        <v>16</v>
      </c>
      <c r="AB20" s="25">
        <f t="shared" si="11"/>
        <v>16</v>
      </c>
      <c r="AC20" s="25">
        <f t="shared" si="12"/>
        <v>21</v>
      </c>
      <c r="AD20">
        <f t="shared" si="13"/>
        <v>35</v>
      </c>
    </row>
    <row r="21" spans="1:35" ht="13" customHeight="1" x14ac:dyDescent="0.15">
      <c r="A21" s="103"/>
      <c r="B21" s="8" t="s">
        <v>97</v>
      </c>
      <c r="C21" s="8" t="s">
        <v>42</v>
      </c>
      <c r="D21" s="8">
        <v>9</v>
      </c>
      <c r="E21" s="8"/>
      <c r="F21" s="10">
        <v>11</v>
      </c>
      <c r="G21" s="8">
        <v>17</v>
      </c>
      <c r="H21" s="8">
        <v>17</v>
      </c>
      <c r="I21" s="8"/>
      <c r="J21" s="8"/>
      <c r="K21" s="8"/>
      <c r="L21" s="67">
        <f t="shared" si="24"/>
        <v>9</v>
      </c>
      <c r="M21" s="2">
        <f t="shared" si="24"/>
        <v>11</v>
      </c>
      <c r="N21" s="2">
        <f t="shared" si="24"/>
        <v>17</v>
      </c>
      <c r="O21" s="8"/>
      <c r="P21" s="8"/>
      <c r="Q21" s="8"/>
      <c r="R21" s="3">
        <f t="shared" si="3"/>
        <v>26</v>
      </c>
      <c r="T21">
        <f t="shared" si="4"/>
        <v>9</v>
      </c>
      <c r="U21">
        <f t="shared" si="5"/>
        <v>11</v>
      </c>
      <c r="V21">
        <f t="shared" si="6"/>
        <v>17</v>
      </c>
      <c r="W21">
        <f t="shared" si="7"/>
        <v>26</v>
      </c>
      <c r="Y21" s="25">
        <f t="shared" si="8"/>
        <v>9</v>
      </c>
      <c r="Z21" s="25">
        <f t="shared" si="9"/>
        <v>11</v>
      </c>
      <c r="AA21" s="25">
        <f t="shared" si="10"/>
        <v>17</v>
      </c>
      <c r="AB21" s="25">
        <f t="shared" si="11"/>
        <v>17</v>
      </c>
      <c r="AC21" s="25">
        <f t="shared" si="12"/>
        <v>21</v>
      </c>
      <c r="AD21">
        <f t="shared" si="13"/>
        <v>30</v>
      </c>
    </row>
    <row r="22" spans="1:35" ht="13" customHeight="1" x14ac:dyDescent="0.15">
      <c r="A22" s="103"/>
      <c r="B22" s="95" t="s">
        <v>103</v>
      </c>
      <c r="C22" s="104" t="s">
        <v>104</v>
      </c>
      <c r="D22" s="8"/>
      <c r="E22" s="8"/>
      <c r="F22" s="106">
        <v>14</v>
      </c>
      <c r="G22" s="8">
        <v>3</v>
      </c>
      <c r="H22" s="8">
        <v>20</v>
      </c>
      <c r="I22" s="8"/>
      <c r="J22" s="8"/>
      <c r="K22" s="8"/>
      <c r="L22" s="63">
        <f t="shared" si="24"/>
        <v>3</v>
      </c>
      <c r="M22" s="21">
        <f t="shared" si="24"/>
        <v>14</v>
      </c>
      <c r="N22" s="21">
        <f t="shared" si="24"/>
        <v>20</v>
      </c>
      <c r="O22" s="8"/>
      <c r="P22" s="8"/>
      <c r="Q22" s="8"/>
      <c r="R22" s="3">
        <f t="shared" si="3"/>
        <v>26</v>
      </c>
      <c r="T22">
        <f t="shared" si="4"/>
        <v>3</v>
      </c>
      <c r="U22">
        <f t="shared" si="5"/>
        <v>14</v>
      </c>
      <c r="V22">
        <f t="shared" si="6"/>
        <v>20</v>
      </c>
      <c r="W22">
        <f t="shared" si="7"/>
        <v>26</v>
      </c>
      <c r="Y22" s="25">
        <f t="shared" si="8"/>
        <v>3</v>
      </c>
      <c r="Z22" s="25">
        <f t="shared" si="9"/>
        <v>14</v>
      </c>
      <c r="AA22" s="25">
        <f t="shared" si="10"/>
        <v>20</v>
      </c>
      <c r="AB22" s="25">
        <f t="shared" si="11"/>
        <v>21</v>
      </c>
      <c r="AC22" s="25">
        <f t="shared" si="12"/>
        <v>21</v>
      </c>
      <c r="AD22">
        <f t="shared" si="13"/>
        <v>26</v>
      </c>
    </row>
    <row r="23" spans="1:35" ht="13" customHeight="1" x14ac:dyDescent="0.15">
      <c r="A23" s="103"/>
      <c r="B23" s="28" t="s">
        <v>150</v>
      </c>
      <c r="C23" s="28" t="s">
        <v>146</v>
      </c>
      <c r="D23" s="8"/>
      <c r="E23" s="8"/>
      <c r="F23" s="106"/>
      <c r="G23" s="8">
        <v>14</v>
      </c>
      <c r="H23" s="8">
        <v>3</v>
      </c>
      <c r="I23" s="8"/>
      <c r="J23" s="8"/>
      <c r="K23" s="8"/>
      <c r="L23" s="67">
        <v>3</v>
      </c>
      <c r="M23" s="2">
        <v>14</v>
      </c>
      <c r="N23" s="2"/>
      <c r="O23" s="8"/>
      <c r="P23" s="8"/>
      <c r="Q23" s="8"/>
      <c r="R23" s="3">
        <f t="shared" si="3"/>
        <v>25</v>
      </c>
      <c r="T23">
        <f t="shared" si="4"/>
        <v>3</v>
      </c>
      <c r="U23">
        <f t="shared" si="5"/>
        <v>14</v>
      </c>
      <c r="V23">
        <f t="shared" si="6"/>
        <v>21</v>
      </c>
      <c r="W23">
        <f t="shared" si="7"/>
        <v>25</v>
      </c>
      <c r="Y23" s="25">
        <f t="shared" si="8"/>
        <v>3</v>
      </c>
      <c r="Z23" s="25">
        <f t="shared" si="9"/>
        <v>14</v>
      </c>
      <c r="AA23" s="25">
        <f t="shared" si="10"/>
        <v>21</v>
      </c>
      <c r="AB23" s="25">
        <f t="shared" si="11"/>
        <v>21</v>
      </c>
      <c r="AC23" s="25">
        <f t="shared" si="12"/>
        <v>21</v>
      </c>
      <c r="AD23">
        <f t="shared" si="13"/>
        <v>25</v>
      </c>
    </row>
    <row r="24" spans="1:35" ht="13" customHeight="1" x14ac:dyDescent="0.15">
      <c r="A24" s="103"/>
      <c r="B24" s="8" t="s">
        <v>144</v>
      </c>
      <c r="C24" s="28" t="s">
        <v>63</v>
      </c>
      <c r="D24" s="8"/>
      <c r="E24" s="8"/>
      <c r="F24" s="106"/>
      <c r="G24" s="8">
        <v>4</v>
      </c>
      <c r="H24" s="8"/>
      <c r="I24" s="8">
        <v>13</v>
      </c>
      <c r="J24" s="8"/>
      <c r="K24" s="8"/>
      <c r="L24" s="67">
        <f>IF(T24&gt;20," ",T24)</f>
        <v>4</v>
      </c>
      <c r="M24" s="2">
        <f>IF(U24&gt;20," ",U24)</f>
        <v>13</v>
      </c>
      <c r="N24" s="2" t="str">
        <f>IF(V24&gt;20," ",V24)</f>
        <v xml:space="preserve"> </v>
      </c>
      <c r="O24" s="8"/>
      <c r="P24" s="8"/>
      <c r="Q24" s="8"/>
      <c r="R24" s="24">
        <f t="shared" si="3"/>
        <v>25</v>
      </c>
      <c r="T24">
        <f t="shared" si="4"/>
        <v>4</v>
      </c>
      <c r="U24">
        <f t="shared" si="5"/>
        <v>13</v>
      </c>
      <c r="V24">
        <f t="shared" si="6"/>
        <v>21</v>
      </c>
      <c r="W24">
        <f t="shared" si="7"/>
        <v>25</v>
      </c>
      <c r="Y24" s="25">
        <f t="shared" si="8"/>
        <v>4</v>
      </c>
      <c r="Z24" s="25">
        <f t="shared" si="9"/>
        <v>13</v>
      </c>
      <c r="AA24" s="25">
        <f t="shared" si="10"/>
        <v>21</v>
      </c>
      <c r="AB24" s="25">
        <f t="shared" si="11"/>
        <v>21</v>
      </c>
      <c r="AC24" s="25">
        <f t="shared" si="12"/>
        <v>21</v>
      </c>
      <c r="AD24">
        <f t="shared" si="13"/>
        <v>25</v>
      </c>
    </row>
    <row r="25" spans="1:35" ht="13" customHeight="1" x14ac:dyDescent="0.15">
      <c r="A25" s="103"/>
      <c r="B25" s="28" t="s">
        <v>148</v>
      </c>
      <c r="C25" s="28" t="s">
        <v>149</v>
      </c>
      <c r="D25" s="8"/>
      <c r="E25" s="8"/>
      <c r="F25" s="106"/>
      <c r="G25" s="8">
        <v>12</v>
      </c>
      <c r="H25" s="8">
        <v>13</v>
      </c>
      <c r="I25" s="8"/>
      <c r="J25" s="8"/>
      <c r="K25" s="8"/>
      <c r="L25" s="67">
        <v>12</v>
      </c>
      <c r="M25" s="2">
        <v>13</v>
      </c>
      <c r="N25" s="2"/>
      <c r="O25" s="8"/>
      <c r="P25" s="8"/>
      <c r="Q25" s="8"/>
      <c r="R25" s="3">
        <f t="shared" si="3"/>
        <v>17</v>
      </c>
      <c r="T25" s="25">
        <f t="shared" si="4"/>
        <v>12</v>
      </c>
      <c r="U25" s="25">
        <f t="shared" si="5"/>
        <v>13</v>
      </c>
      <c r="V25" s="25">
        <f t="shared" si="6"/>
        <v>21</v>
      </c>
      <c r="W25" s="25">
        <f t="shared" si="7"/>
        <v>17</v>
      </c>
      <c r="Y25" s="25">
        <f t="shared" si="8"/>
        <v>12</v>
      </c>
      <c r="Z25" s="25">
        <f t="shared" si="9"/>
        <v>13</v>
      </c>
      <c r="AA25" s="25">
        <f t="shared" si="10"/>
        <v>21</v>
      </c>
      <c r="AB25" s="25">
        <f t="shared" si="11"/>
        <v>21</v>
      </c>
      <c r="AC25" s="25">
        <f t="shared" si="12"/>
        <v>21</v>
      </c>
      <c r="AD25" s="25">
        <f t="shared" si="13"/>
        <v>17</v>
      </c>
    </row>
    <row r="26" spans="1:35" ht="13" customHeight="1" x14ac:dyDescent="0.15">
      <c r="A26" s="27"/>
      <c r="B26" s="28" t="s">
        <v>173</v>
      </c>
      <c r="C26" s="28" t="s">
        <v>77</v>
      </c>
      <c r="D26" s="8"/>
      <c r="E26" s="8"/>
      <c r="F26" s="106"/>
      <c r="G26" s="8"/>
      <c r="H26" s="8">
        <v>4</v>
      </c>
      <c r="I26" s="8"/>
      <c r="J26" s="8"/>
      <c r="K26" s="8"/>
      <c r="L26" s="67">
        <v>4</v>
      </c>
      <c r="M26" s="2"/>
      <c r="N26" s="2"/>
      <c r="O26" s="8"/>
      <c r="P26" s="8"/>
      <c r="Q26" s="8"/>
      <c r="R26" s="3">
        <v>17</v>
      </c>
      <c r="T26">
        <f t="shared" si="4"/>
        <v>4</v>
      </c>
      <c r="U26">
        <f t="shared" si="5"/>
        <v>21</v>
      </c>
      <c r="V26">
        <f t="shared" si="6"/>
        <v>21</v>
      </c>
      <c r="W26">
        <f t="shared" si="7"/>
        <v>17</v>
      </c>
      <c r="Y26" s="25">
        <f t="shared" si="8"/>
        <v>4</v>
      </c>
      <c r="Z26" s="25">
        <f t="shared" si="9"/>
        <v>21</v>
      </c>
      <c r="AA26" s="25">
        <f t="shared" si="10"/>
        <v>21</v>
      </c>
      <c r="AB26" s="25">
        <f t="shared" si="11"/>
        <v>21</v>
      </c>
      <c r="AC26" s="25">
        <f t="shared" si="12"/>
        <v>21</v>
      </c>
      <c r="AD26">
        <f t="shared" si="13"/>
        <v>17</v>
      </c>
    </row>
    <row r="27" spans="1:35" ht="13" customHeight="1" x14ac:dyDescent="0.15">
      <c r="A27" s="103"/>
      <c r="B27" s="8" t="s">
        <v>92</v>
      </c>
      <c r="C27" s="8" t="s">
        <v>40</v>
      </c>
      <c r="D27" s="8">
        <v>5</v>
      </c>
      <c r="E27" s="8"/>
      <c r="F27" s="10"/>
      <c r="G27" s="8"/>
      <c r="H27" s="8"/>
      <c r="I27" s="8"/>
      <c r="J27" s="8"/>
      <c r="K27" s="8"/>
      <c r="L27" s="67">
        <f t="shared" ref="L27:N29" si="25">IF(T27&gt;20," ",T27)</f>
        <v>5</v>
      </c>
      <c r="M27" s="8" t="str">
        <f t="shared" si="25"/>
        <v xml:space="preserve"> </v>
      </c>
      <c r="N27" s="8" t="str">
        <f t="shared" si="25"/>
        <v xml:space="preserve"> </v>
      </c>
      <c r="O27" s="8"/>
      <c r="P27" s="8"/>
      <c r="Q27" s="8"/>
      <c r="R27" s="3">
        <f>IF(W27&lt;1," ",W27)</f>
        <v>16</v>
      </c>
      <c r="T27">
        <f t="shared" si="4"/>
        <v>5</v>
      </c>
      <c r="U27">
        <f t="shared" si="5"/>
        <v>21</v>
      </c>
      <c r="V27">
        <f t="shared" si="6"/>
        <v>21</v>
      </c>
      <c r="W27">
        <f t="shared" si="7"/>
        <v>16</v>
      </c>
      <c r="Y27" s="25">
        <f t="shared" si="8"/>
        <v>5</v>
      </c>
      <c r="Z27" s="25">
        <f t="shared" si="9"/>
        <v>21</v>
      </c>
      <c r="AA27" s="25">
        <f t="shared" si="10"/>
        <v>21</v>
      </c>
      <c r="AB27" s="25">
        <f t="shared" si="11"/>
        <v>21</v>
      </c>
      <c r="AC27" s="25">
        <f t="shared" si="12"/>
        <v>21</v>
      </c>
      <c r="AD27">
        <f t="shared" si="13"/>
        <v>16</v>
      </c>
    </row>
    <row r="28" spans="1:35" ht="13" customHeight="1" x14ac:dyDescent="0.15">
      <c r="A28" s="27"/>
      <c r="B28" s="138" t="s">
        <v>98</v>
      </c>
      <c r="C28" s="138" t="s">
        <v>99</v>
      </c>
      <c r="D28" s="8">
        <v>13</v>
      </c>
      <c r="E28" s="8"/>
      <c r="F28" s="10">
        <v>18</v>
      </c>
      <c r="G28" s="8"/>
      <c r="H28" s="8">
        <v>18</v>
      </c>
      <c r="I28" s="8"/>
      <c r="J28" s="8"/>
      <c r="K28" s="8"/>
      <c r="L28" s="67">
        <f t="shared" si="25"/>
        <v>13</v>
      </c>
      <c r="M28" s="8">
        <f t="shared" si="25"/>
        <v>18</v>
      </c>
      <c r="N28" s="8">
        <f t="shared" si="25"/>
        <v>18</v>
      </c>
      <c r="O28" s="8"/>
      <c r="P28" s="8"/>
      <c r="Q28" s="8"/>
      <c r="R28" s="3">
        <f>IF(W28&lt;1," ",W28)</f>
        <v>14</v>
      </c>
      <c r="T28">
        <f t="shared" si="4"/>
        <v>13</v>
      </c>
      <c r="U28">
        <f t="shared" si="5"/>
        <v>18</v>
      </c>
      <c r="V28">
        <f t="shared" si="6"/>
        <v>18</v>
      </c>
      <c r="W28">
        <f t="shared" si="7"/>
        <v>14</v>
      </c>
      <c r="Y28" s="25">
        <f t="shared" si="8"/>
        <v>13</v>
      </c>
      <c r="Z28" s="25">
        <f t="shared" si="9"/>
        <v>18</v>
      </c>
      <c r="AA28" s="25">
        <f t="shared" si="10"/>
        <v>18</v>
      </c>
      <c r="AB28" s="25">
        <f t="shared" si="11"/>
        <v>21</v>
      </c>
      <c r="AC28" s="25">
        <f t="shared" si="12"/>
        <v>21</v>
      </c>
      <c r="AD28">
        <f t="shared" si="13"/>
        <v>14</v>
      </c>
    </row>
    <row r="29" spans="1:35" ht="13" customHeight="1" x14ac:dyDescent="0.15">
      <c r="A29" s="27"/>
      <c r="B29" s="8" t="s">
        <v>96</v>
      </c>
      <c r="C29" s="28" t="s">
        <v>23</v>
      </c>
      <c r="D29" s="28"/>
      <c r="E29" s="28">
        <v>8</v>
      </c>
      <c r="F29" s="30"/>
      <c r="G29" s="28"/>
      <c r="H29" s="28"/>
      <c r="I29" s="28"/>
      <c r="J29" s="28"/>
      <c r="K29" s="28"/>
      <c r="L29" s="63">
        <f t="shared" si="25"/>
        <v>8</v>
      </c>
      <c r="M29" s="28" t="str">
        <f t="shared" si="25"/>
        <v xml:space="preserve"> </v>
      </c>
      <c r="N29" s="28" t="str">
        <f t="shared" si="25"/>
        <v xml:space="preserve"> </v>
      </c>
      <c r="O29" s="28"/>
      <c r="P29" s="28"/>
      <c r="Q29" s="28"/>
      <c r="R29" s="24">
        <f>IF(W29&lt;1," ",W29)</f>
        <v>13</v>
      </c>
      <c r="T29" s="25">
        <f t="shared" si="4"/>
        <v>8</v>
      </c>
      <c r="U29" s="25">
        <f t="shared" si="5"/>
        <v>21</v>
      </c>
      <c r="V29" s="25">
        <f t="shared" si="6"/>
        <v>21</v>
      </c>
      <c r="W29" s="25">
        <f t="shared" si="7"/>
        <v>13</v>
      </c>
      <c r="Y29" s="25">
        <f t="shared" si="8"/>
        <v>8</v>
      </c>
      <c r="Z29" s="25">
        <f t="shared" si="9"/>
        <v>21</v>
      </c>
      <c r="AA29" s="25">
        <f t="shared" si="10"/>
        <v>21</v>
      </c>
      <c r="AB29" s="25">
        <f t="shared" si="11"/>
        <v>21</v>
      </c>
      <c r="AC29" s="25">
        <f t="shared" si="12"/>
        <v>21</v>
      </c>
      <c r="AD29">
        <f t="shared" si="13"/>
        <v>13</v>
      </c>
    </row>
    <row r="30" spans="1:35" ht="13" customHeight="1" x14ac:dyDescent="0.15">
      <c r="A30" s="103"/>
      <c r="B30" s="28" t="s">
        <v>147</v>
      </c>
      <c r="C30" s="28" t="s">
        <v>83</v>
      </c>
      <c r="D30" s="8"/>
      <c r="E30" s="8"/>
      <c r="F30" s="106"/>
      <c r="G30" s="8">
        <v>11</v>
      </c>
      <c r="H30" s="8"/>
      <c r="I30" s="8"/>
      <c r="J30" s="8"/>
      <c r="K30" s="8"/>
      <c r="L30" s="67">
        <v>11</v>
      </c>
      <c r="M30" s="8"/>
      <c r="N30" s="8"/>
      <c r="O30" s="8"/>
      <c r="P30" s="8"/>
      <c r="Q30" s="8"/>
      <c r="R30" s="3">
        <f>IF(W30&lt;1," ",W30)</f>
        <v>10</v>
      </c>
      <c r="T30">
        <f t="shared" si="4"/>
        <v>11</v>
      </c>
      <c r="U30">
        <f t="shared" si="5"/>
        <v>21</v>
      </c>
      <c r="V30">
        <f t="shared" si="6"/>
        <v>21</v>
      </c>
      <c r="W30">
        <f t="shared" si="7"/>
        <v>10</v>
      </c>
      <c r="Y30" s="25">
        <f t="shared" si="8"/>
        <v>11</v>
      </c>
      <c r="Z30" s="25">
        <f t="shared" si="9"/>
        <v>21</v>
      </c>
      <c r="AA30" s="25">
        <f t="shared" si="10"/>
        <v>21</v>
      </c>
      <c r="AB30" s="25">
        <f t="shared" si="11"/>
        <v>21</v>
      </c>
      <c r="AC30" s="25">
        <f t="shared" si="12"/>
        <v>21</v>
      </c>
      <c r="AD30">
        <f t="shared" si="13"/>
        <v>10</v>
      </c>
    </row>
    <row r="31" spans="1:35" ht="13" customHeight="1" x14ac:dyDescent="0.15">
      <c r="A31" s="103"/>
      <c r="B31" s="95" t="s">
        <v>157</v>
      </c>
      <c r="C31" s="95" t="s">
        <v>63</v>
      </c>
      <c r="D31" s="8"/>
      <c r="E31" s="8"/>
      <c r="F31" s="106">
        <v>17</v>
      </c>
      <c r="G31" s="8"/>
      <c r="H31" s="8"/>
      <c r="I31" s="8">
        <v>15</v>
      </c>
      <c r="J31" s="8"/>
      <c r="K31" s="8"/>
      <c r="L31" s="67">
        <v>17</v>
      </c>
      <c r="M31" s="8">
        <v>15</v>
      </c>
      <c r="N31" s="8"/>
      <c r="O31" s="8"/>
      <c r="P31" s="8"/>
      <c r="Q31" s="8"/>
      <c r="R31" s="3">
        <f>IF(W31&lt;1," ",W31)</f>
        <v>10</v>
      </c>
      <c r="T31">
        <f t="shared" si="4"/>
        <v>15</v>
      </c>
      <c r="U31">
        <f t="shared" si="5"/>
        <v>17</v>
      </c>
      <c r="V31">
        <f t="shared" si="6"/>
        <v>21</v>
      </c>
      <c r="W31">
        <f t="shared" si="7"/>
        <v>10</v>
      </c>
      <c r="Y31" s="25">
        <f t="shared" si="8"/>
        <v>15</v>
      </c>
      <c r="Z31" s="25">
        <f t="shared" si="9"/>
        <v>17</v>
      </c>
      <c r="AA31" s="25">
        <f t="shared" si="10"/>
        <v>21</v>
      </c>
      <c r="AB31" s="25">
        <f t="shared" si="11"/>
        <v>21</v>
      </c>
      <c r="AC31" s="25">
        <f t="shared" si="12"/>
        <v>21</v>
      </c>
      <c r="AD31" s="25">
        <f t="shared" si="13"/>
        <v>10</v>
      </c>
    </row>
    <row r="32" spans="1:35" ht="13" customHeight="1" x14ac:dyDescent="0.15">
      <c r="A32" s="103"/>
      <c r="B32" s="28" t="s">
        <v>175</v>
      </c>
      <c r="C32" s="28" t="s">
        <v>87</v>
      </c>
      <c r="D32" s="8"/>
      <c r="E32" s="8"/>
      <c r="F32" s="106"/>
      <c r="G32" s="8"/>
      <c r="H32" s="8">
        <v>19</v>
      </c>
      <c r="I32" s="8">
        <v>14</v>
      </c>
      <c r="J32" s="8"/>
      <c r="K32" s="8"/>
      <c r="L32" s="67">
        <v>19</v>
      </c>
      <c r="M32" s="8">
        <v>14</v>
      </c>
      <c r="N32" s="8"/>
      <c r="O32" s="8"/>
      <c r="P32" s="8"/>
      <c r="Q32" s="8"/>
      <c r="R32" s="3">
        <v>9</v>
      </c>
      <c r="T32">
        <f t="shared" si="4"/>
        <v>14</v>
      </c>
      <c r="U32">
        <f t="shared" si="5"/>
        <v>19</v>
      </c>
      <c r="V32">
        <f t="shared" si="6"/>
        <v>21</v>
      </c>
      <c r="W32">
        <f t="shared" si="7"/>
        <v>9</v>
      </c>
      <c r="Y32" s="25">
        <f t="shared" si="8"/>
        <v>14</v>
      </c>
      <c r="Z32" s="25">
        <f t="shared" si="9"/>
        <v>19</v>
      </c>
      <c r="AA32" s="25">
        <f t="shared" si="10"/>
        <v>21</v>
      </c>
      <c r="AB32" s="25">
        <f t="shared" si="11"/>
        <v>21</v>
      </c>
      <c r="AC32" s="25">
        <f t="shared" si="12"/>
        <v>21</v>
      </c>
      <c r="AD32">
        <f t="shared" si="13"/>
        <v>9</v>
      </c>
    </row>
    <row r="33" spans="1:27" ht="13" customHeight="1" x14ac:dyDescent="0.15">
      <c r="A33" s="103"/>
      <c r="B33" s="95" t="s">
        <v>105</v>
      </c>
      <c r="C33" s="104" t="s">
        <v>15</v>
      </c>
      <c r="D33" s="8"/>
      <c r="E33" s="8"/>
      <c r="F33" s="106">
        <v>15</v>
      </c>
      <c r="G33" s="8"/>
      <c r="H33" s="8"/>
      <c r="I33" s="8"/>
      <c r="J33" s="8"/>
      <c r="K33" s="8"/>
      <c r="L33" s="67">
        <f>IF(T33&gt;20," ",T33)</f>
        <v>15</v>
      </c>
      <c r="M33" s="8" t="str">
        <f>IF(U33&gt;20," ",U33)</f>
        <v xml:space="preserve"> </v>
      </c>
      <c r="N33" s="8" t="str">
        <f>IF(V33&gt;20," ",V33)</f>
        <v xml:space="preserve"> </v>
      </c>
      <c r="O33" s="8"/>
      <c r="P33" s="8"/>
      <c r="Q33" s="8"/>
      <c r="R33" s="3">
        <f>IF(W33&lt;1," ",W33)</f>
        <v>6</v>
      </c>
      <c r="T33" s="25">
        <f t="shared" si="4"/>
        <v>15</v>
      </c>
      <c r="U33" s="25">
        <f t="shared" si="5"/>
        <v>21</v>
      </c>
      <c r="V33" s="25">
        <f t="shared" si="6"/>
        <v>21</v>
      </c>
      <c r="W33" s="25">
        <f t="shared" si="7"/>
        <v>6</v>
      </c>
      <c r="Y33" s="25">
        <f t="shared" si="8"/>
        <v>15</v>
      </c>
      <c r="Z33" s="25">
        <f t="shared" si="9"/>
        <v>21</v>
      </c>
      <c r="AA33" s="25">
        <f t="shared" si="10"/>
        <v>21</v>
      </c>
    </row>
    <row r="34" spans="1:27" ht="13" customHeight="1" x14ac:dyDescent="0.15">
      <c r="A34" s="103"/>
      <c r="B34" s="95" t="s">
        <v>158</v>
      </c>
      <c r="C34" s="95" t="s">
        <v>87</v>
      </c>
      <c r="D34" s="8"/>
      <c r="E34" s="8"/>
      <c r="F34" s="106">
        <v>20</v>
      </c>
      <c r="G34" s="8"/>
      <c r="H34" s="8"/>
      <c r="I34" s="8">
        <v>16</v>
      </c>
      <c r="J34" s="8"/>
      <c r="K34" s="8"/>
      <c r="L34" s="67">
        <v>20</v>
      </c>
      <c r="M34" s="8">
        <v>16</v>
      </c>
      <c r="N34" s="8"/>
      <c r="O34" s="8"/>
      <c r="P34" s="8"/>
      <c r="Q34" s="8"/>
      <c r="R34" s="24">
        <v>6</v>
      </c>
    </row>
    <row r="35" spans="1:27" ht="13" customHeight="1" x14ac:dyDescent="0.15">
      <c r="A35" s="103"/>
      <c r="B35" s="95" t="s">
        <v>26</v>
      </c>
      <c r="C35" s="95" t="s">
        <v>166</v>
      </c>
      <c r="D35" s="8"/>
      <c r="E35" s="8"/>
      <c r="F35" s="106"/>
      <c r="G35" s="8">
        <v>19</v>
      </c>
      <c r="H35" s="8"/>
      <c r="I35" s="8"/>
      <c r="J35" s="8"/>
      <c r="K35" s="8"/>
      <c r="L35" s="67">
        <v>19</v>
      </c>
      <c r="M35" s="8"/>
      <c r="N35" s="8"/>
      <c r="O35" s="8"/>
      <c r="P35" s="8"/>
      <c r="Q35" s="8"/>
      <c r="R35" s="3" t="str">
        <f>IF(W35&lt;1," ",W35)</f>
        <v xml:space="preserve"> </v>
      </c>
    </row>
    <row r="36" spans="1:27" ht="13" customHeight="1" x14ac:dyDescent="0.15">
      <c r="A36" s="103"/>
      <c r="B36" s="104"/>
      <c r="C36" s="104"/>
      <c r="D36" s="28"/>
      <c r="E36" s="28"/>
      <c r="F36" s="105"/>
      <c r="G36" s="8"/>
      <c r="H36" s="8"/>
      <c r="I36" s="8"/>
      <c r="J36" s="8"/>
      <c r="K36" s="8"/>
      <c r="L36" s="67"/>
      <c r="M36" s="8"/>
      <c r="N36" s="8"/>
      <c r="O36" s="8"/>
      <c r="P36" s="8"/>
      <c r="Q36" s="8"/>
      <c r="R36" s="3" t="str">
        <f t="shared" ref="R36" si="26">IF(W36&lt;1," ",W36)</f>
        <v xml:space="preserve"> </v>
      </c>
    </row>
    <row r="37" spans="1:27" ht="13" customHeight="1" x14ac:dyDescent="0.15">
      <c r="A37" s="103"/>
      <c r="B37" s="104"/>
      <c r="C37" s="104"/>
      <c r="D37" s="28"/>
      <c r="E37" s="28"/>
      <c r="F37" s="105"/>
      <c r="G37" s="8"/>
      <c r="H37" s="8"/>
      <c r="I37" s="8"/>
      <c r="J37" s="8"/>
      <c r="K37" s="8"/>
      <c r="L37" s="67"/>
      <c r="M37" s="8"/>
      <c r="N37" s="8"/>
      <c r="O37" s="8"/>
      <c r="P37" s="8"/>
      <c r="Q37" s="8"/>
      <c r="R37" s="3" t="str">
        <f t="shared" ref="R37:R49" si="27">IF(W37&lt;1," ",W37)</f>
        <v xml:space="preserve"> </v>
      </c>
    </row>
    <row r="38" spans="1:27" ht="13" customHeight="1" x14ac:dyDescent="0.15">
      <c r="A38" s="103"/>
      <c r="B38" s="104"/>
      <c r="C38" s="104"/>
      <c r="D38" s="28"/>
      <c r="E38" s="28"/>
      <c r="F38" s="105"/>
      <c r="G38" s="8"/>
      <c r="H38" s="8"/>
      <c r="I38" s="8"/>
      <c r="J38" s="8"/>
      <c r="K38" s="8"/>
      <c r="L38" s="67"/>
      <c r="M38" s="8"/>
      <c r="N38" s="8"/>
      <c r="O38" s="8"/>
      <c r="P38" s="8"/>
      <c r="Q38" s="8"/>
      <c r="R38" s="3" t="str">
        <f t="shared" si="27"/>
        <v xml:space="preserve"> </v>
      </c>
    </row>
    <row r="39" spans="1:27" ht="13" customHeight="1" x14ac:dyDescent="0.15">
      <c r="A39" s="103"/>
      <c r="B39" s="104"/>
      <c r="C39" s="104"/>
      <c r="D39" s="28"/>
      <c r="E39" s="28"/>
      <c r="F39" s="105"/>
      <c r="G39" s="8"/>
      <c r="H39" s="8"/>
      <c r="I39" s="8"/>
      <c r="J39" s="8"/>
      <c r="K39" s="8"/>
      <c r="L39" s="67"/>
      <c r="M39" s="8"/>
      <c r="N39" s="8"/>
      <c r="O39" s="8"/>
      <c r="P39" s="8"/>
      <c r="Q39" s="8"/>
      <c r="R39" s="3" t="str">
        <f t="shared" si="27"/>
        <v xml:space="preserve"> </v>
      </c>
    </row>
    <row r="40" spans="1:27" ht="13" customHeight="1" x14ac:dyDescent="0.15">
      <c r="A40" s="103"/>
      <c r="B40" s="104"/>
      <c r="C40" s="104"/>
      <c r="D40" s="28"/>
      <c r="E40" s="28"/>
      <c r="F40" s="105"/>
      <c r="G40" s="8"/>
      <c r="H40" s="8"/>
      <c r="I40" s="8"/>
      <c r="J40" s="8"/>
      <c r="K40" s="8"/>
      <c r="L40" s="67"/>
      <c r="M40" s="8"/>
      <c r="N40" s="8"/>
      <c r="O40" s="8"/>
      <c r="P40" s="8"/>
      <c r="Q40" s="8"/>
      <c r="R40" s="3" t="str">
        <f t="shared" si="27"/>
        <v xml:space="preserve"> </v>
      </c>
    </row>
    <row r="41" spans="1:27" ht="13" customHeight="1" x14ac:dyDescent="0.15">
      <c r="A41" s="103"/>
      <c r="B41" s="104"/>
      <c r="C41" s="104"/>
      <c r="D41" s="28"/>
      <c r="E41" s="28"/>
      <c r="F41" s="105"/>
      <c r="G41" s="8"/>
      <c r="H41" s="8"/>
      <c r="I41" s="8"/>
      <c r="J41" s="8"/>
      <c r="K41" s="8"/>
      <c r="L41" s="67"/>
      <c r="M41" s="8"/>
      <c r="N41" s="8"/>
      <c r="O41" s="8"/>
      <c r="P41" s="8"/>
      <c r="Q41" s="8"/>
      <c r="R41" s="3" t="str">
        <f t="shared" si="27"/>
        <v xml:space="preserve"> </v>
      </c>
    </row>
    <row r="42" spans="1:27" ht="13" customHeight="1" x14ac:dyDescent="0.15">
      <c r="A42" s="103"/>
      <c r="B42" s="104"/>
      <c r="C42" s="104"/>
      <c r="D42" s="28"/>
      <c r="E42" s="28"/>
      <c r="F42" s="105"/>
      <c r="G42" s="8"/>
      <c r="H42" s="8"/>
      <c r="I42" s="8"/>
      <c r="J42" s="8"/>
      <c r="K42" s="8"/>
      <c r="L42" s="67"/>
      <c r="M42" s="8"/>
      <c r="N42" s="8"/>
      <c r="O42" s="8"/>
      <c r="P42" s="8"/>
      <c r="Q42" s="8"/>
      <c r="R42" s="3" t="str">
        <f t="shared" si="27"/>
        <v xml:space="preserve"> </v>
      </c>
    </row>
    <row r="43" spans="1:27" ht="13" customHeight="1" x14ac:dyDescent="0.15">
      <c r="A43" s="103"/>
      <c r="B43" s="104"/>
      <c r="C43" s="104"/>
      <c r="D43" s="28"/>
      <c r="E43" s="28"/>
      <c r="F43" s="105"/>
      <c r="G43" s="8"/>
      <c r="H43" s="8"/>
      <c r="I43" s="8"/>
      <c r="J43" s="8"/>
      <c r="K43" s="8"/>
      <c r="L43" s="67"/>
      <c r="M43" s="8"/>
      <c r="N43" s="8"/>
      <c r="O43" s="8"/>
      <c r="P43" s="8"/>
      <c r="Q43" s="8"/>
      <c r="R43" s="3" t="str">
        <f t="shared" si="27"/>
        <v xml:space="preserve"> </v>
      </c>
    </row>
    <row r="44" spans="1:27" ht="13" customHeight="1" x14ac:dyDescent="0.15">
      <c r="A44" s="103"/>
      <c r="B44" s="104"/>
      <c r="C44" s="104"/>
      <c r="D44" s="28"/>
      <c r="E44" s="28"/>
      <c r="F44" s="105"/>
      <c r="G44" s="8"/>
      <c r="H44" s="8"/>
      <c r="I44" s="8"/>
      <c r="J44" s="8"/>
      <c r="K44" s="8"/>
      <c r="L44" s="67"/>
      <c r="M44" s="8"/>
      <c r="N44" s="8"/>
      <c r="O44" s="8"/>
      <c r="P44" s="8"/>
      <c r="Q44" s="8"/>
      <c r="R44" s="3" t="str">
        <f t="shared" si="27"/>
        <v xml:space="preserve"> </v>
      </c>
    </row>
    <row r="45" spans="1:27" ht="13" customHeight="1" x14ac:dyDescent="0.15">
      <c r="A45" s="103"/>
      <c r="B45" s="104"/>
      <c r="C45" s="104"/>
      <c r="D45" s="28"/>
      <c r="E45" s="28"/>
      <c r="F45" s="105"/>
      <c r="G45" s="8"/>
      <c r="H45" s="8"/>
      <c r="I45" s="8"/>
      <c r="J45" s="8"/>
      <c r="K45" s="8"/>
      <c r="L45" s="67"/>
      <c r="M45" s="8"/>
      <c r="N45" s="8"/>
      <c r="O45" s="8"/>
      <c r="P45" s="8"/>
      <c r="Q45" s="8"/>
      <c r="R45" s="3" t="str">
        <f t="shared" si="27"/>
        <v xml:space="preserve"> </v>
      </c>
    </row>
    <row r="46" spans="1:27" ht="13" customHeight="1" x14ac:dyDescent="0.15">
      <c r="A46" s="103"/>
      <c r="B46" s="104"/>
      <c r="C46" s="104"/>
      <c r="D46" s="28"/>
      <c r="E46" s="28"/>
      <c r="F46" s="105"/>
      <c r="G46" s="8"/>
      <c r="H46" s="8"/>
      <c r="I46" s="8"/>
      <c r="J46" s="8"/>
      <c r="K46" s="8"/>
      <c r="L46" s="67"/>
      <c r="M46" s="8"/>
      <c r="N46" s="8"/>
      <c r="O46" s="8"/>
      <c r="P46" s="8"/>
      <c r="Q46" s="8"/>
      <c r="R46" s="3" t="str">
        <f t="shared" si="27"/>
        <v xml:space="preserve"> </v>
      </c>
    </row>
    <row r="47" spans="1:27" ht="13" customHeight="1" x14ac:dyDescent="0.15">
      <c r="A47" s="103"/>
      <c r="B47" s="104"/>
      <c r="C47" s="104"/>
      <c r="D47" s="28"/>
      <c r="E47" s="28"/>
      <c r="F47" s="105"/>
      <c r="G47" s="8"/>
      <c r="H47" s="8"/>
      <c r="I47" s="8"/>
      <c r="J47" s="8"/>
      <c r="K47" s="8"/>
      <c r="L47" s="67"/>
      <c r="M47" s="8"/>
      <c r="N47" s="8"/>
      <c r="O47" s="8"/>
      <c r="P47" s="8"/>
      <c r="Q47" s="8"/>
      <c r="R47" s="3" t="str">
        <f t="shared" si="27"/>
        <v xml:space="preserve"> </v>
      </c>
    </row>
    <row r="48" spans="1:27" ht="13" customHeight="1" x14ac:dyDescent="0.15">
      <c r="A48" s="103"/>
      <c r="B48" s="104"/>
      <c r="C48" s="104"/>
      <c r="D48" s="28"/>
      <c r="E48" s="28"/>
      <c r="F48" s="105"/>
      <c r="G48" s="8"/>
      <c r="H48" s="8"/>
      <c r="I48" s="8"/>
      <c r="J48" s="8"/>
      <c r="K48" s="8"/>
      <c r="L48" s="67"/>
      <c r="M48" s="8"/>
      <c r="N48" s="8"/>
      <c r="O48" s="8"/>
      <c r="P48" s="8"/>
      <c r="Q48" s="8"/>
      <c r="R48" s="3" t="str">
        <f t="shared" si="27"/>
        <v xml:space="preserve"> </v>
      </c>
    </row>
    <row r="49" spans="1:18" ht="13" customHeight="1" x14ac:dyDescent="0.15">
      <c r="A49" s="103"/>
      <c r="B49" s="104"/>
      <c r="C49" s="104"/>
      <c r="D49" s="28"/>
      <c r="E49" s="28"/>
      <c r="F49" s="105"/>
      <c r="G49" s="8"/>
      <c r="H49" s="8"/>
      <c r="I49" s="8"/>
      <c r="J49" s="8"/>
      <c r="K49" s="8"/>
      <c r="L49" s="67"/>
      <c r="M49" s="8"/>
      <c r="N49" s="8"/>
      <c r="O49" s="8"/>
      <c r="P49" s="8"/>
      <c r="Q49" s="8"/>
      <c r="R49" s="3" t="str">
        <f t="shared" si="27"/>
        <v xml:space="preserve"> </v>
      </c>
    </row>
    <row r="50" spans="1:18" ht="13" customHeight="1" x14ac:dyDescent="0.15"/>
    <row r="51" spans="1:18" ht="13" customHeight="1" x14ac:dyDescent="0.15"/>
    <row r="52" spans="1:18" ht="13" customHeight="1" x14ac:dyDescent="0.15"/>
    <row r="53" spans="1:18" ht="13" customHeight="1" x14ac:dyDescent="0.15"/>
    <row r="54" spans="1:18" ht="13" customHeight="1" x14ac:dyDescent="0.15"/>
    <row r="55" spans="1:18" ht="13" customHeight="1" x14ac:dyDescent="0.15"/>
    <row r="56" spans="1:18" ht="13" customHeight="1" x14ac:dyDescent="0.15"/>
    <row r="57" spans="1:18" ht="13" customHeight="1" x14ac:dyDescent="0.15"/>
    <row r="58" spans="1:18" ht="13" customHeight="1" x14ac:dyDescent="0.15"/>
    <row r="59" spans="1:18" ht="13" customHeight="1" x14ac:dyDescent="0.15"/>
    <row r="60" spans="1:18" ht="13" customHeight="1" x14ac:dyDescent="0.15"/>
    <row r="61" spans="1:18" ht="13" customHeight="1" x14ac:dyDescent="0.15"/>
    <row r="62" spans="1:18" ht="13" customHeight="1" x14ac:dyDescent="0.15"/>
    <row r="63" spans="1:18" ht="13" customHeight="1" x14ac:dyDescent="0.15"/>
    <row r="64" spans="1:18" ht="13" customHeight="1" x14ac:dyDescent="0.15"/>
    <row r="65" ht="13" customHeight="1" x14ac:dyDescent="0.15"/>
    <row r="66" ht="13" customHeight="1" x14ac:dyDescent="0.15"/>
    <row r="67" ht="13" customHeight="1" x14ac:dyDescent="0.15"/>
    <row r="68" ht="13" customHeight="1" x14ac:dyDescent="0.15"/>
    <row r="69" ht="13" customHeight="1" x14ac:dyDescent="0.15"/>
    <row r="70" ht="13" customHeight="1" x14ac:dyDescent="0.15"/>
    <row r="71" ht="13" customHeight="1" x14ac:dyDescent="0.15"/>
    <row r="72" ht="13" customHeight="1" x14ac:dyDescent="0.15"/>
    <row r="73" ht="13" customHeight="1" x14ac:dyDescent="0.15"/>
    <row r="74" ht="13" customHeight="1" x14ac:dyDescent="0.15"/>
    <row r="75" ht="13" customHeight="1" x14ac:dyDescent="0.15"/>
    <row r="76" ht="13" customHeight="1" x14ac:dyDescent="0.15"/>
    <row r="77" ht="13" customHeight="1" x14ac:dyDescent="0.15"/>
    <row r="78" ht="13" customHeight="1" x14ac:dyDescent="0.15"/>
    <row r="79" ht="13" customHeight="1" x14ac:dyDescent="0.15"/>
    <row r="80" ht="13" customHeight="1" x14ac:dyDescent="0.15"/>
    <row r="81" ht="13" customHeight="1" x14ac:dyDescent="0.15"/>
    <row r="82" ht="13" customHeight="1" x14ac:dyDescent="0.15"/>
    <row r="83" ht="13" customHeight="1" x14ac:dyDescent="0.15"/>
    <row r="84" ht="13" customHeight="1" x14ac:dyDescent="0.15"/>
    <row r="85" ht="13" customHeight="1" x14ac:dyDescent="0.15"/>
    <row r="86" ht="13" customHeight="1" x14ac:dyDescent="0.15"/>
    <row r="87" ht="13" customHeight="1" x14ac:dyDescent="0.15"/>
    <row r="88" ht="13" customHeight="1" x14ac:dyDescent="0.15"/>
    <row r="89" ht="13" customHeight="1" x14ac:dyDescent="0.15"/>
    <row r="90" ht="13" customHeight="1" x14ac:dyDescent="0.15"/>
  </sheetData>
  <sortState xmlns:xlrd2="http://schemas.microsoft.com/office/spreadsheetml/2017/richdata2" ref="B5:R35">
    <sortCondition descending="1" ref="R5:R35"/>
  </sortState>
  <mergeCells count="2">
    <mergeCell ref="A1:E1"/>
    <mergeCell ref="AF2:AI2"/>
  </mergeCells>
  <phoneticPr fontId="0" type="noConversion"/>
  <pageMargins left="0.2" right="0.15" top="1" bottom="1" header="0.5" footer="0.5"/>
  <pageSetup paperSize="9" orientation="landscape" verticalDpi="0" r:id="rId1"/>
  <headerFooter alignWithMargins="0">
    <oddFooter>&amp;C&amp;"Verdana,Normal"www.oslosportsfiskere.no/isfiske/NC2007.xls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7">
    <pageSetUpPr fitToPage="1"/>
  </sheetPr>
  <dimension ref="A1:AI457"/>
  <sheetViews>
    <sheetView workbookViewId="0">
      <selection activeCell="AE17" sqref="AE17"/>
    </sheetView>
  </sheetViews>
  <sheetFormatPr baseColWidth="10" defaultColWidth="12" defaultRowHeight="13" x14ac:dyDescent="0.15"/>
  <cols>
    <col min="1" max="1" width="7" customWidth="1"/>
    <col min="2" max="3" width="22.796875" customWidth="1"/>
    <col min="4" max="6" width="13.3984375" customWidth="1"/>
    <col min="7" max="8" width="16" customWidth="1"/>
    <col min="9" max="9" width="17.59765625" customWidth="1"/>
    <col min="10" max="11" width="3.3984375" hidden="1" customWidth="1"/>
    <col min="12" max="12" width="3.796875" customWidth="1"/>
    <col min="13" max="13" width="3.59765625" customWidth="1"/>
    <col min="14" max="17" width="4" customWidth="1"/>
    <col min="18" max="18" width="5.59765625" customWidth="1"/>
    <col min="19" max="19" width="0.3984375" style="20" hidden="1" customWidth="1"/>
    <col min="20" max="20" width="26.19921875" hidden="1" customWidth="1"/>
    <col min="21" max="21" width="0.19921875" hidden="1" customWidth="1"/>
    <col min="22" max="22" width="18.3984375" hidden="1" customWidth="1"/>
    <col min="23" max="23" width="0.19921875" hidden="1" customWidth="1"/>
    <col min="24" max="24" width="29.19921875" hidden="1" customWidth="1"/>
    <col min="25" max="25" width="0.19921875" hidden="1" customWidth="1"/>
    <col min="26" max="26" width="23.3984375" hidden="1" customWidth="1"/>
    <col min="27" max="27" width="27.3984375" hidden="1" customWidth="1"/>
    <col min="28" max="30" width="0.19921875" hidden="1" customWidth="1"/>
  </cols>
  <sheetData>
    <row r="1" spans="1:35" s="25" customFormat="1" ht="25" customHeight="1" thickBot="1" x14ac:dyDescent="0.35">
      <c r="A1" s="167" t="s">
        <v>106</v>
      </c>
      <c r="B1" s="168"/>
      <c r="C1" s="168"/>
      <c r="D1" s="168"/>
      <c r="E1" s="168"/>
      <c r="F1" s="37"/>
      <c r="G1" s="37"/>
      <c r="H1" s="37"/>
      <c r="I1" s="38"/>
      <c r="J1" s="37"/>
      <c r="K1" s="38"/>
      <c r="L1" s="39"/>
      <c r="M1" s="39"/>
      <c r="N1" s="39"/>
      <c r="O1" s="39"/>
      <c r="P1" s="39"/>
      <c r="Q1" s="39"/>
      <c r="R1" s="40"/>
      <c r="S1" s="26"/>
    </row>
    <row r="2" spans="1:35" s="25" customFormat="1" ht="25" customHeight="1" thickBot="1" x14ac:dyDescent="0.3">
      <c r="A2" s="41"/>
      <c r="D2" s="56"/>
      <c r="E2" s="37"/>
      <c r="F2" s="37"/>
      <c r="G2" s="57" t="s">
        <v>0</v>
      </c>
      <c r="H2" s="37"/>
      <c r="I2" s="38"/>
      <c r="J2" s="37"/>
      <c r="K2" s="38"/>
      <c r="L2" s="41"/>
      <c r="R2" s="42"/>
      <c r="S2" s="26"/>
      <c r="AF2" s="169"/>
      <c r="AG2" s="169"/>
      <c r="AH2" s="169"/>
      <c r="AI2" s="169"/>
    </row>
    <row r="3" spans="1:35" s="25" customFormat="1" ht="16" customHeight="1" x14ac:dyDescent="0.15">
      <c r="A3" s="33"/>
      <c r="B3" s="43"/>
      <c r="C3" s="43"/>
      <c r="D3" s="64" t="s">
        <v>1</v>
      </c>
      <c r="E3" s="64" t="s">
        <v>2</v>
      </c>
      <c r="F3" s="64" t="s">
        <v>3</v>
      </c>
      <c r="G3" s="64" t="s">
        <v>4</v>
      </c>
      <c r="H3" s="64" t="s">
        <v>5</v>
      </c>
      <c r="I3" s="90" t="s">
        <v>6</v>
      </c>
      <c r="J3" s="55"/>
      <c r="K3" s="36" t="s">
        <v>7</v>
      </c>
      <c r="L3" s="45"/>
      <c r="M3" s="44"/>
      <c r="N3" s="44"/>
      <c r="O3" s="44"/>
      <c r="P3" s="44"/>
      <c r="Q3" s="44"/>
      <c r="R3" s="46"/>
      <c r="S3" s="26"/>
    </row>
    <row r="4" spans="1:35" s="25" customFormat="1" ht="16" customHeight="1" thickBot="1" x14ac:dyDescent="0.2">
      <c r="A4" s="47" t="s">
        <v>8</v>
      </c>
      <c r="B4" s="48" t="s">
        <v>10</v>
      </c>
      <c r="C4" s="48" t="s">
        <v>11</v>
      </c>
      <c r="D4" s="19">
        <v>45277</v>
      </c>
      <c r="E4" s="19">
        <v>45312</v>
      </c>
      <c r="F4" s="19">
        <v>45641</v>
      </c>
      <c r="G4" s="19">
        <v>45655</v>
      </c>
      <c r="H4" s="19">
        <v>45303</v>
      </c>
      <c r="I4" s="91">
        <v>45310</v>
      </c>
      <c r="J4" s="49"/>
      <c r="K4" s="50"/>
      <c r="L4" s="51" t="s">
        <v>13</v>
      </c>
      <c r="M4" s="52"/>
      <c r="N4" s="52"/>
      <c r="O4" s="52"/>
      <c r="P4" s="52"/>
      <c r="Q4" s="52"/>
      <c r="R4" s="53"/>
      <c r="S4" s="26"/>
    </row>
    <row r="5" spans="1:35" s="36" customFormat="1" ht="13" customHeight="1" x14ac:dyDescent="0.15">
      <c r="A5" s="33"/>
      <c r="B5" s="121" t="s">
        <v>108</v>
      </c>
      <c r="C5" s="70" t="s">
        <v>36</v>
      </c>
      <c r="D5" s="82">
        <v>1</v>
      </c>
      <c r="E5" s="70"/>
      <c r="F5" s="82">
        <v>1</v>
      </c>
      <c r="G5" s="70">
        <v>1</v>
      </c>
      <c r="H5" s="83">
        <v>1</v>
      </c>
      <c r="I5" s="84"/>
      <c r="J5" s="83"/>
      <c r="K5" s="84"/>
      <c r="L5" s="70">
        <f t="shared" ref="L5:N7" si="0">IF(T5&gt;20," ",T5)</f>
        <v>1</v>
      </c>
      <c r="M5" s="70">
        <f t="shared" si="0"/>
        <v>1</v>
      </c>
      <c r="N5" s="70">
        <f t="shared" si="0"/>
        <v>1</v>
      </c>
      <c r="O5" s="92"/>
      <c r="P5" s="92"/>
      <c r="Q5" s="92"/>
      <c r="R5" s="71">
        <f>IF(W5&lt;1," ",W5)</f>
        <v>60</v>
      </c>
      <c r="S5" s="26"/>
      <c r="T5" s="25">
        <f>IF(COUNT(D5:K5)&gt;0,SMALL(D5:K5,1),21)</f>
        <v>1</v>
      </c>
      <c r="U5" s="25">
        <f>IF(COUNT(D5:K5)&gt;1,SMALL(D5:K5,2),21)</f>
        <v>1</v>
      </c>
      <c r="V5" s="25">
        <f>IF(COUNT(D5:K5)&gt;2,SMALL(D5:K5,3),21)</f>
        <v>1</v>
      </c>
      <c r="W5" s="25">
        <f>21*3-T5-U5-V5-((3-COUNT(T5:V5))*21)</f>
        <v>60</v>
      </c>
      <c r="X5" s="25"/>
      <c r="Y5" s="25">
        <f>IF(COUNT(D5:K5)&gt;0,SMALL(D5:K5,1),21)</f>
        <v>1</v>
      </c>
      <c r="Z5" s="25">
        <f>IF(COUNT(D5:K5)&gt;1,SMALL(D5:K5,2),21)</f>
        <v>1</v>
      </c>
      <c r="AA5" s="25">
        <f>IF(COUNT(D5:K5)&gt;2,SMALL(D5:K5,3),21)</f>
        <v>1</v>
      </c>
      <c r="AB5" s="25">
        <f>IF(COUNT(D5:K5)&gt;3,SMALL(D5:K5,4),21)</f>
        <v>1</v>
      </c>
      <c r="AC5" s="25">
        <f>IF(COUNT(D5:K5)&gt;4,SMALL(D5:K5,5),21)</f>
        <v>21</v>
      </c>
      <c r="AD5" s="25">
        <f>21*5-Y5-Z5-AA5-AB5-AC5-((5-COUNT(Y5:AC5))*21)</f>
        <v>80</v>
      </c>
      <c r="AE5" s="25"/>
      <c r="AF5" s="25"/>
      <c r="AG5" s="25"/>
    </row>
    <row r="6" spans="1:35" s="36" customFormat="1" ht="13" customHeight="1" x14ac:dyDescent="0.15">
      <c r="A6" s="27"/>
      <c r="B6" s="2" t="s">
        <v>107</v>
      </c>
      <c r="C6" s="21" t="s">
        <v>17</v>
      </c>
      <c r="D6" s="22">
        <v>2</v>
      </c>
      <c r="E6" s="21">
        <v>1</v>
      </c>
      <c r="F6" s="22">
        <v>3</v>
      </c>
      <c r="G6" s="21">
        <v>3</v>
      </c>
      <c r="H6" s="23">
        <v>2</v>
      </c>
      <c r="I6" s="72">
        <v>2</v>
      </c>
      <c r="J6" s="23"/>
      <c r="K6" s="72"/>
      <c r="L6" s="21">
        <f t="shared" si="0"/>
        <v>1</v>
      </c>
      <c r="M6" s="21">
        <f t="shared" si="0"/>
        <v>2</v>
      </c>
      <c r="N6" s="21">
        <f t="shared" si="0"/>
        <v>2</v>
      </c>
      <c r="O6" s="94"/>
      <c r="P6" s="94"/>
      <c r="Q6" s="94"/>
      <c r="R6" s="24">
        <f>IF(W6&lt;1," ",W6)</f>
        <v>58</v>
      </c>
      <c r="S6" s="26"/>
      <c r="T6" s="25">
        <f>IF(COUNT(D6:K6)&gt;0,SMALL(D6:K6,1),21)</f>
        <v>1</v>
      </c>
      <c r="U6" s="25">
        <f>IF(COUNT(D6:K6)&gt;1,SMALL(D6:K6,2),21)</f>
        <v>2</v>
      </c>
      <c r="V6" s="25">
        <f>IF(COUNT(D6:K6)&gt;2,SMALL(D6:K6,3),21)</f>
        <v>2</v>
      </c>
      <c r="W6" s="25">
        <f>21*3-T6-U6-V6-((3-COUNT(T6:V6))*21)</f>
        <v>58</v>
      </c>
      <c r="X6" s="25"/>
      <c r="Y6" s="25">
        <f>IF(COUNT(D6:K6)&gt;0,SMALL(D6:K6,1),21)</f>
        <v>1</v>
      </c>
      <c r="Z6" s="25">
        <f>IF(COUNT(D6:K6)&gt;1,SMALL(D6:K6,2),21)</f>
        <v>2</v>
      </c>
      <c r="AA6" s="25">
        <f>IF(COUNT(D6:K6)&gt;2,SMALL(D6:K6,3),21)</f>
        <v>2</v>
      </c>
      <c r="AB6" s="25">
        <f>IF(COUNT(D6:K6)&gt;3,SMALL(D6:K6,4),21)</f>
        <v>2</v>
      </c>
      <c r="AC6" s="25">
        <f>IF(COUNT(D6:K6)&gt;4,SMALL(D6:K6,5),21)</f>
        <v>3</v>
      </c>
      <c r="AD6" s="25">
        <f>21*5-Y6-Z6-AA6-AB6-AC6-((5-COUNT(Y6:AC6))*21)</f>
        <v>95</v>
      </c>
      <c r="AE6" s="25"/>
      <c r="AF6" s="25"/>
      <c r="AG6" s="25"/>
    </row>
    <row r="7" spans="1:35" s="36" customFormat="1" ht="13" customHeight="1" x14ac:dyDescent="0.15">
      <c r="A7" s="27"/>
      <c r="B7" s="8" t="s">
        <v>109</v>
      </c>
      <c r="C7" s="28" t="s">
        <v>21</v>
      </c>
      <c r="D7" s="29">
        <v>3</v>
      </c>
      <c r="E7" s="28"/>
      <c r="F7" s="29">
        <v>2</v>
      </c>
      <c r="G7" s="28">
        <v>2</v>
      </c>
      <c r="H7" s="30">
        <v>3</v>
      </c>
      <c r="I7" s="31"/>
      <c r="J7" s="30"/>
      <c r="K7" s="31"/>
      <c r="L7" s="21">
        <f t="shared" si="0"/>
        <v>2</v>
      </c>
      <c r="M7" s="21">
        <f t="shared" si="0"/>
        <v>2</v>
      </c>
      <c r="N7" s="21">
        <f t="shared" si="0"/>
        <v>3</v>
      </c>
      <c r="O7" s="94"/>
      <c r="P7" s="94"/>
      <c r="Q7" s="94"/>
      <c r="R7" s="24">
        <f>IF(W7&lt;1," ",W7)</f>
        <v>56</v>
      </c>
      <c r="S7" s="26"/>
      <c r="T7" s="25">
        <f>IF(COUNT(D7:K7)&gt;0,SMALL(D7:K7,1),21)</f>
        <v>2</v>
      </c>
      <c r="U7" s="25">
        <f>IF(COUNT(D7:K7)&gt;1,SMALL(D7:K7,2),21)</f>
        <v>2</v>
      </c>
      <c r="V7" s="25">
        <f>IF(COUNT(D7:K7)&gt;2,SMALL(D7:K7,3),21)</f>
        <v>3</v>
      </c>
      <c r="W7" s="25">
        <f>21*3-T7-U7-V7-((3-COUNT(T7:V7))*21)</f>
        <v>56</v>
      </c>
      <c r="X7" s="25"/>
      <c r="Y7" s="25">
        <f>IF(COUNT(D7:K7)&gt;0,SMALL(D7:K7,1),21)</f>
        <v>2</v>
      </c>
      <c r="Z7" s="25">
        <f>IF(COUNT(D7:K7)&gt;1,SMALL(D7:K7,2),21)</f>
        <v>2</v>
      </c>
      <c r="AA7" s="25">
        <f>IF(COUNT(D7:K7)&gt;2,SMALL(D7:K7,3),21)</f>
        <v>3</v>
      </c>
      <c r="AB7" s="25">
        <f>IF(COUNT(D7:K7)&gt;3,SMALL(D7:K7,4),21)</f>
        <v>3</v>
      </c>
      <c r="AC7" s="25">
        <f>IF(COUNT(D7:K7)&gt;4,SMALL(D7:K7,5),21)</f>
        <v>21</v>
      </c>
      <c r="AD7" s="25">
        <f>21*5-Y7-Z7-AA7-AB7-AC7-((5-COUNT(Y7:AC7))*21)</f>
        <v>74</v>
      </c>
      <c r="AE7" s="25"/>
      <c r="AF7" s="25"/>
      <c r="AG7" s="25"/>
    </row>
    <row r="8" spans="1:35" ht="13" customHeight="1" x14ac:dyDescent="0.15">
      <c r="A8" s="117"/>
      <c r="B8" s="8" t="s">
        <v>187</v>
      </c>
      <c r="C8" s="28" t="s">
        <v>17</v>
      </c>
      <c r="D8" s="8">
        <v>3</v>
      </c>
      <c r="E8" s="8"/>
      <c r="F8" s="8"/>
      <c r="G8" s="8"/>
      <c r="H8" s="8"/>
      <c r="I8" s="31">
        <v>1</v>
      </c>
      <c r="J8" s="8"/>
      <c r="K8" s="8"/>
      <c r="L8" s="21">
        <v>1</v>
      </c>
      <c r="M8" s="21">
        <f t="shared" ref="M8:N12" si="1">IF(U8&gt;20," ",U8)</f>
        <v>3</v>
      </c>
      <c r="N8" s="21" t="str">
        <f t="shared" si="1"/>
        <v xml:space="preserve"> </v>
      </c>
      <c r="O8" s="8"/>
      <c r="P8" s="8"/>
      <c r="Q8" s="8"/>
      <c r="R8" s="24">
        <v>38</v>
      </c>
      <c r="T8" s="25">
        <f t="shared" ref="T8" si="2">IF(COUNT(D8:K8)&gt;0,SMALL(D8:K8,1),21)</f>
        <v>1</v>
      </c>
      <c r="U8" s="25">
        <f t="shared" ref="U8:U9" si="3">IF(COUNT(D8:K8)&gt;1,SMALL(D8:K8,2),21)</f>
        <v>3</v>
      </c>
      <c r="V8" s="25">
        <f t="shared" ref="V8:V10" si="4">IF(COUNT(D8:K8)&gt;2,SMALL(D8:K8,3),21)</f>
        <v>21</v>
      </c>
      <c r="W8" s="25">
        <f t="shared" ref="W8:W12" si="5">21*3-T8-U8-V8-((3-COUNT(T8:V8))*21)</f>
        <v>38</v>
      </c>
      <c r="Y8" s="25">
        <f t="shared" ref="Y8:Y10" si="6">IF(COUNT(D8:K8)&gt;0,SMALL(D8:K8,1),21)</f>
        <v>1</v>
      </c>
      <c r="Z8" s="25">
        <f t="shared" ref="Z8:Z10" si="7">IF(COUNT(D8:K8)&gt;1,SMALL(D8:K8,2),21)</f>
        <v>3</v>
      </c>
      <c r="AA8" s="25">
        <f t="shared" ref="AA8:AA10" si="8">IF(COUNT(D8:K8)&gt;2,SMALL(D8:K8,3),21)</f>
        <v>21</v>
      </c>
      <c r="AB8" s="25">
        <f t="shared" ref="AB8:AB10" si="9">IF(COUNT(D8:K8)&gt;3,SMALL(D8:K8,4),21)</f>
        <v>21</v>
      </c>
      <c r="AC8" s="25">
        <f t="shared" ref="AC8:AC10" si="10">IF(COUNT(D8:K8)&gt;4,SMALL(D8:K8,5),21)</f>
        <v>21</v>
      </c>
      <c r="AD8" s="25">
        <f t="shared" ref="AD8:AD12" si="11">21*5-Y8-Z8-AA8-AB8-AC8-((5-COUNT(Y8:AC8))*21)</f>
        <v>38</v>
      </c>
    </row>
    <row r="9" spans="1:35" ht="13" customHeight="1" x14ac:dyDescent="0.15">
      <c r="A9" s="111"/>
      <c r="B9" s="122" t="s">
        <v>110</v>
      </c>
      <c r="C9" s="166" t="s">
        <v>27</v>
      </c>
      <c r="D9" s="8"/>
      <c r="E9" s="8"/>
      <c r="F9" s="8">
        <v>4</v>
      </c>
      <c r="G9" s="8"/>
      <c r="H9" s="8"/>
      <c r="I9" s="31"/>
      <c r="J9" s="8"/>
      <c r="K9" s="8"/>
      <c r="L9" s="28">
        <v>4</v>
      </c>
      <c r="M9" s="28" t="str">
        <f t="shared" si="1"/>
        <v xml:space="preserve"> </v>
      </c>
      <c r="N9" s="28" t="str">
        <f t="shared" si="1"/>
        <v xml:space="preserve"> </v>
      </c>
      <c r="O9" s="8"/>
      <c r="P9" s="8"/>
      <c r="Q9" s="8"/>
      <c r="R9" s="24">
        <v>17</v>
      </c>
      <c r="T9">
        <f>IF(COUNT(#REF!)&gt;0,SMALL(#REF!,1),21)</f>
        <v>21</v>
      </c>
      <c r="U9" s="25">
        <f t="shared" si="3"/>
        <v>21</v>
      </c>
      <c r="V9" s="25">
        <f t="shared" si="4"/>
        <v>21</v>
      </c>
      <c r="W9" s="25">
        <f t="shared" si="5"/>
        <v>0</v>
      </c>
      <c r="Y9" s="25">
        <f t="shared" si="6"/>
        <v>4</v>
      </c>
      <c r="Z9" s="25">
        <f t="shared" si="7"/>
        <v>21</v>
      </c>
      <c r="AA9" s="25">
        <f t="shared" si="8"/>
        <v>21</v>
      </c>
      <c r="AB9" s="25">
        <f t="shared" si="9"/>
        <v>21</v>
      </c>
      <c r="AC9" s="25">
        <f t="shared" si="10"/>
        <v>21</v>
      </c>
      <c r="AD9" s="25">
        <f t="shared" si="11"/>
        <v>17</v>
      </c>
    </row>
    <row r="10" spans="1:35" ht="13" customHeight="1" x14ac:dyDescent="0.15">
      <c r="A10" s="103"/>
      <c r="B10" s="95"/>
      <c r="C10" s="104"/>
      <c r="D10" s="8"/>
      <c r="E10" s="8"/>
      <c r="F10" s="8"/>
      <c r="G10" s="8"/>
      <c r="H10" s="8"/>
      <c r="I10" s="31"/>
      <c r="J10" s="8"/>
      <c r="K10" s="8"/>
      <c r="L10" s="28" t="str">
        <f>IF(T10&gt;20," ",T10)</f>
        <v xml:space="preserve"> </v>
      </c>
      <c r="M10" s="28" t="str">
        <f t="shared" si="1"/>
        <v xml:space="preserve"> </v>
      </c>
      <c r="N10" s="28" t="str">
        <f t="shared" si="1"/>
        <v xml:space="preserve"> </v>
      </c>
      <c r="O10" s="8"/>
      <c r="P10" s="8"/>
      <c r="Q10" s="8"/>
      <c r="R10" s="24" t="str">
        <f>IF(W10&lt;1," ",W10)</f>
        <v xml:space="preserve"> </v>
      </c>
      <c r="T10" s="25">
        <f t="shared" ref="T10" si="12">IF(COUNT(D10:K10)&gt;0,SMALL(D10:K10,1),21)</f>
        <v>21</v>
      </c>
      <c r="U10">
        <f>IF(COUNT(#REF!)&gt;1,SMALL(#REF!,2),21)</f>
        <v>21</v>
      </c>
      <c r="V10" s="25">
        <f t="shared" si="4"/>
        <v>21</v>
      </c>
      <c r="W10" s="25">
        <f t="shared" si="5"/>
        <v>0</v>
      </c>
      <c r="Y10" s="25">
        <f t="shared" si="6"/>
        <v>21</v>
      </c>
      <c r="Z10" s="25">
        <f t="shared" si="7"/>
        <v>21</v>
      </c>
      <c r="AA10" s="25">
        <f t="shared" si="8"/>
        <v>21</v>
      </c>
      <c r="AB10" s="25">
        <f t="shared" si="9"/>
        <v>21</v>
      </c>
      <c r="AC10" s="25">
        <f t="shared" si="10"/>
        <v>21</v>
      </c>
      <c r="AD10" s="25">
        <f t="shared" si="11"/>
        <v>0</v>
      </c>
    </row>
    <row r="11" spans="1:35" ht="13" customHeight="1" x14ac:dyDescent="0.15">
      <c r="A11" s="103"/>
      <c r="B11" s="95"/>
      <c r="C11" s="104"/>
      <c r="D11" s="8"/>
      <c r="E11" s="8"/>
      <c r="F11" s="8"/>
      <c r="G11" s="8"/>
      <c r="H11" s="8"/>
      <c r="I11" s="31"/>
      <c r="J11" s="8"/>
      <c r="K11" s="8"/>
      <c r="L11" s="28" t="str">
        <f>IF(T11&gt;20," ",T11)</f>
        <v xml:space="preserve"> </v>
      </c>
      <c r="M11" s="28" t="str">
        <f t="shared" si="1"/>
        <v xml:space="preserve"> </v>
      </c>
      <c r="N11" s="28" t="str">
        <f t="shared" si="1"/>
        <v xml:space="preserve"> </v>
      </c>
      <c r="O11" s="8"/>
      <c r="P11" s="8"/>
      <c r="Q11" s="8"/>
      <c r="R11" s="24" t="str">
        <f>IF(W11&lt;1," ",W11)</f>
        <v xml:space="preserve"> </v>
      </c>
      <c r="T11">
        <f>IF(COUNT(#REF!)&gt;0,SMALL(#REF!,1),21)</f>
        <v>21</v>
      </c>
      <c r="U11" s="25">
        <f t="shared" ref="U11:U12" si="13">IF(COUNT(D11:K11)&gt;1,SMALL(D11:K11,2),21)</f>
        <v>21</v>
      </c>
      <c r="V11">
        <f>IF(COUNT(#REF!)&gt;2,SMALL(#REF!,3),21)</f>
        <v>21</v>
      </c>
      <c r="W11">
        <f t="shared" si="5"/>
        <v>0</v>
      </c>
      <c r="Y11" s="25">
        <f>IF(COUNT(#REF!)&gt;0,SMALL(#REF!,1),21)</f>
        <v>21</v>
      </c>
      <c r="Z11" s="25">
        <f>IF(COUNT(#REF!)&gt;1,SMALL(#REF!,2),21)</f>
        <v>21</v>
      </c>
      <c r="AA11" s="25">
        <f>IF(COUNT(#REF!)&gt;2,SMALL(#REF!,3),21)</f>
        <v>21</v>
      </c>
      <c r="AB11" s="25">
        <f>IF(COUNT(#REF!)&gt;3,SMALL(#REF!,4),21)</f>
        <v>21</v>
      </c>
      <c r="AC11" s="25">
        <f>IF(COUNT(#REF!)&gt;4,SMALL(#REF!,5),21)</f>
        <v>21</v>
      </c>
      <c r="AD11">
        <f t="shared" si="11"/>
        <v>0</v>
      </c>
    </row>
    <row r="12" spans="1:35" ht="13" customHeight="1" x14ac:dyDescent="0.15">
      <c r="A12" s="28" t="str">
        <f>IF(AD13&lt;1," ",AD13)</f>
        <v xml:space="preserve"> </v>
      </c>
      <c r="B12" s="8"/>
      <c r="C12" s="8"/>
      <c r="D12" s="8"/>
      <c r="E12" s="8"/>
      <c r="F12" s="8"/>
      <c r="G12" s="8"/>
      <c r="H12" s="8"/>
      <c r="I12" s="31"/>
      <c r="J12" s="8"/>
      <c r="K12" s="8"/>
      <c r="L12" s="21" t="str">
        <f>IF(T12&gt;20," ",T12)</f>
        <v xml:space="preserve"> </v>
      </c>
      <c r="M12" s="21" t="str">
        <f t="shared" si="1"/>
        <v xml:space="preserve"> </v>
      </c>
      <c r="N12" s="21" t="str">
        <f t="shared" si="1"/>
        <v xml:space="preserve"> </v>
      </c>
      <c r="O12" s="8"/>
      <c r="P12" s="8"/>
      <c r="Q12" s="8"/>
      <c r="R12" s="24" t="str">
        <f>IF(W12&lt;1," ",W12)</f>
        <v xml:space="preserve"> </v>
      </c>
      <c r="T12" s="25">
        <f t="shared" ref="T12" si="14">IF(COUNT(D12:K12)&gt;0,SMALL(D12:K12,1),21)</f>
        <v>21</v>
      </c>
      <c r="U12" s="25">
        <f t="shared" si="13"/>
        <v>21</v>
      </c>
      <c r="V12" s="25">
        <f t="shared" ref="V12" si="15">IF(COUNT(D12:K12)&gt;2,SMALL(D12:K12,3),21)</f>
        <v>21</v>
      </c>
      <c r="W12" s="25">
        <f t="shared" si="5"/>
        <v>0</v>
      </c>
      <c r="Y12" s="25">
        <f t="shared" ref="Y12" si="16">IF(COUNT(D12:K12)&gt;0,SMALL(D12:K12,1),21)</f>
        <v>21</v>
      </c>
      <c r="Z12" s="25">
        <f t="shared" ref="Z12" si="17">IF(COUNT(D12:K12)&gt;1,SMALL(D12:K12,2),21)</f>
        <v>21</v>
      </c>
      <c r="AA12" s="25">
        <f t="shared" ref="AA12" si="18">IF(COUNT(D12:K12)&gt;2,SMALL(D12:K12,3),21)</f>
        <v>21</v>
      </c>
      <c r="AB12" s="25">
        <f t="shared" ref="AB12" si="19">IF(COUNT(D12:K12)&gt;3,SMALL(D12:K12,4),21)</f>
        <v>21</v>
      </c>
      <c r="AC12" s="25">
        <f t="shared" ref="AC12" si="20">IF(COUNT(D12:K12)&gt;4,SMALL(D12:K12,5),21)</f>
        <v>21</v>
      </c>
      <c r="AD12" s="25">
        <f t="shared" si="11"/>
        <v>0</v>
      </c>
    </row>
    <row r="13" spans="1:35" ht="13" customHeight="1" x14ac:dyDescent="0.15"/>
    <row r="14" spans="1:35" ht="13" customHeight="1" x14ac:dyDescent="0.15"/>
    <row r="15" spans="1:35" ht="13" customHeight="1" x14ac:dyDescent="0.15"/>
    <row r="16" spans="1:35" ht="13" customHeight="1" x14ac:dyDescent="0.15"/>
    <row r="17" ht="13" customHeight="1" x14ac:dyDescent="0.15"/>
    <row r="18" ht="13" customHeight="1" x14ac:dyDescent="0.15"/>
    <row r="19" ht="13" customHeight="1" x14ac:dyDescent="0.15"/>
    <row r="20" ht="13" customHeight="1" x14ac:dyDescent="0.15"/>
    <row r="21" ht="13" customHeight="1" x14ac:dyDescent="0.15"/>
    <row r="22" ht="13" customHeight="1" x14ac:dyDescent="0.15"/>
    <row r="23" ht="13" customHeight="1" x14ac:dyDescent="0.15"/>
    <row r="24" ht="13" customHeight="1" x14ac:dyDescent="0.15"/>
    <row r="25" ht="13" customHeight="1" x14ac:dyDescent="0.15"/>
    <row r="26" ht="13" customHeight="1" x14ac:dyDescent="0.15"/>
    <row r="27" ht="13" customHeight="1" x14ac:dyDescent="0.15"/>
    <row r="28" ht="13" customHeight="1" x14ac:dyDescent="0.15"/>
    <row r="29" ht="13" customHeight="1" x14ac:dyDescent="0.15"/>
    <row r="30" ht="13" customHeight="1" x14ac:dyDescent="0.15"/>
    <row r="31" ht="13" customHeight="1" x14ac:dyDescent="0.15"/>
    <row r="32" ht="13" customHeight="1" x14ac:dyDescent="0.15"/>
    <row r="33" ht="13" customHeight="1" x14ac:dyDescent="0.15"/>
    <row r="34" ht="13" customHeight="1" x14ac:dyDescent="0.15"/>
    <row r="35" ht="13" customHeight="1" x14ac:dyDescent="0.15"/>
    <row r="36" ht="13" customHeight="1" x14ac:dyDescent="0.15"/>
    <row r="37" ht="13" customHeight="1" x14ac:dyDescent="0.15"/>
    <row r="38" ht="13" customHeight="1" x14ac:dyDescent="0.15"/>
    <row r="39" ht="13" customHeight="1" x14ac:dyDescent="0.15"/>
    <row r="40" ht="13" customHeight="1" x14ac:dyDescent="0.15"/>
    <row r="41" ht="13" customHeight="1" x14ac:dyDescent="0.15"/>
    <row r="42" ht="13" customHeight="1" x14ac:dyDescent="0.15"/>
    <row r="43" ht="13" customHeight="1" x14ac:dyDescent="0.15"/>
    <row r="44" ht="13" customHeight="1" x14ac:dyDescent="0.15"/>
    <row r="45" ht="13" customHeight="1" x14ac:dyDescent="0.15"/>
    <row r="46" ht="13" customHeight="1" x14ac:dyDescent="0.15"/>
    <row r="47" ht="13" customHeight="1" x14ac:dyDescent="0.15"/>
    <row r="48" ht="13" customHeight="1" x14ac:dyDescent="0.15"/>
    <row r="49" ht="13" customHeight="1" x14ac:dyDescent="0.15"/>
    <row r="50" ht="13" customHeight="1" x14ac:dyDescent="0.15"/>
    <row r="51" ht="13" customHeight="1" x14ac:dyDescent="0.15"/>
    <row r="52" ht="13" customHeight="1" x14ac:dyDescent="0.15"/>
    <row r="53" ht="13" customHeight="1" x14ac:dyDescent="0.15"/>
    <row r="54" ht="13" customHeight="1" x14ac:dyDescent="0.15"/>
    <row r="55" ht="13" customHeight="1" x14ac:dyDescent="0.15"/>
    <row r="56" ht="13" customHeight="1" x14ac:dyDescent="0.15"/>
    <row r="57" ht="13" customHeight="1" x14ac:dyDescent="0.15"/>
    <row r="58" ht="13" customHeight="1" x14ac:dyDescent="0.15"/>
    <row r="59" ht="13" customHeight="1" x14ac:dyDescent="0.15"/>
    <row r="60" ht="13" customHeight="1" x14ac:dyDescent="0.15"/>
    <row r="61" ht="13" customHeight="1" x14ac:dyDescent="0.15"/>
    <row r="62" ht="13" customHeight="1" x14ac:dyDescent="0.15"/>
    <row r="63" ht="13" customHeight="1" x14ac:dyDescent="0.15"/>
    <row r="64" ht="13" customHeight="1" x14ac:dyDescent="0.15"/>
    <row r="65" ht="13" customHeight="1" x14ac:dyDescent="0.15"/>
    <row r="66" ht="13" customHeight="1" x14ac:dyDescent="0.15"/>
    <row r="67" ht="13" customHeight="1" x14ac:dyDescent="0.15"/>
    <row r="68" ht="13" customHeight="1" x14ac:dyDescent="0.15"/>
    <row r="69" ht="13" customHeight="1" x14ac:dyDescent="0.15"/>
    <row r="70" ht="13" customHeight="1" x14ac:dyDescent="0.15"/>
    <row r="71" ht="13" customHeight="1" x14ac:dyDescent="0.15"/>
    <row r="72" ht="13" customHeight="1" x14ac:dyDescent="0.15"/>
    <row r="73" ht="13" customHeight="1" x14ac:dyDescent="0.15"/>
    <row r="74" ht="13" customHeight="1" x14ac:dyDescent="0.15"/>
    <row r="75" ht="13" customHeight="1" x14ac:dyDescent="0.15"/>
    <row r="76" ht="13" customHeight="1" x14ac:dyDescent="0.15"/>
    <row r="77" ht="13" customHeight="1" x14ac:dyDescent="0.15"/>
    <row r="78" ht="13" customHeight="1" x14ac:dyDescent="0.15"/>
    <row r="79" ht="13" customHeight="1" x14ac:dyDescent="0.15"/>
    <row r="80" ht="13" customHeight="1" x14ac:dyDescent="0.15"/>
    <row r="81" ht="13" customHeight="1" x14ac:dyDescent="0.15"/>
    <row r="82" ht="13" customHeight="1" x14ac:dyDescent="0.15"/>
    <row r="83" ht="13" customHeight="1" x14ac:dyDescent="0.15"/>
    <row r="84" ht="13" customHeight="1" x14ac:dyDescent="0.15"/>
    <row r="85" ht="13" customHeight="1" x14ac:dyDescent="0.15"/>
    <row r="86" ht="13" customHeight="1" x14ac:dyDescent="0.15"/>
    <row r="87" ht="13" customHeight="1" x14ac:dyDescent="0.15"/>
    <row r="88" ht="13" customHeight="1" x14ac:dyDescent="0.15"/>
    <row r="89" ht="13" customHeight="1" x14ac:dyDescent="0.15"/>
    <row r="90" ht="13" customHeight="1" x14ac:dyDescent="0.15"/>
    <row r="91" ht="13" customHeight="1" x14ac:dyDescent="0.15"/>
    <row r="92" ht="13" customHeight="1" x14ac:dyDescent="0.15"/>
    <row r="93" ht="13" customHeight="1" x14ac:dyDescent="0.15"/>
    <row r="94" ht="13" customHeight="1" x14ac:dyDescent="0.15"/>
    <row r="95" ht="13" customHeight="1" x14ac:dyDescent="0.15"/>
    <row r="96" ht="13" customHeight="1" x14ac:dyDescent="0.15"/>
    <row r="97" ht="13" customHeight="1" x14ac:dyDescent="0.15"/>
    <row r="98" ht="13" customHeight="1" x14ac:dyDescent="0.15"/>
    <row r="99" ht="13" customHeight="1" x14ac:dyDescent="0.15"/>
    <row r="100" ht="13" customHeight="1" x14ac:dyDescent="0.15"/>
    <row r="101" ht="13" customHeight="1" x14ac:dyDescent="0.15"/>
    <row r="102" ht="13" customHeight="1" x14ac:dyDescent="0.15"/>
    <row r="103" ht="13" customHeight="1" x14ac:dyDescent="0.15"/>
    <row r="104" ht="13" customHeight="1" x14ac:dyDescent="0.15"/>
    <row r="105" ht="13" customHeight="1" x14ac:dyDescent="0.15"/>
    <row r="106" ht="13" customHeight="1" x14ac:dyDescent="0.15"/>
    <row r="107" ht="13" customHeight="1" x14ac:dyDescent="0.15"/>
    <row r="108" ht="13" customHeight="1" x14ac:dyDescent="0.15"/>
    <row r="109" ht="13" customHeight="1" x14ac:dyDescent="0.15"/>
    <row r="110" ht="13" customHeight="1" x14ac:dyDescent="0.15"/>
    <row r="111" ht="13" customHeight="1" x14ac:dyDescent="0.15"/>
    <row r="112" ht="13" customHeight="1" x14ac:dyDescent="0.15"/>
    <row r="113" ht="13" customHeight="1" x14ac:dyDescent="0.15"/>
    <row r="114" ht="13" customHeight="1" x14ac:dyDescent="0.15"/>
    <row r="115" ht="13" customHeight="1" x14ac:dyDescent="0.15"/>
    <row r="116" ht="13" customHeight="1" x14ac:dyDescent="0.15"/>
    <row r="117" ht="13" customHeight="1" x14ac:dyDescent="0.15"/>
    <row r="118" ht="13" customHeight="1" x14ac:dyDescent="0.15"/>
    <row r="119" ht="13" customHeight="1" x14ac:dyDescent="0.15"/>
    <row r="120" ht="13" customHeight="1" x14ac:dyDescent="0.15"/>
    <row r="121" ht="13" customHeight="1" x14ac:dyDescent="0.15"/>
    <row r="122" ht="13" customHeight="1" x14ac:dyDescent="0.15"/>
    <row r="123" ht="13" customHeight="1" x14ac:dyDescent="0.15"/>
    <row r="124" ht="13" customHeight="1" x14ac:dyDescent="0.15"/>
    <row r="125" ht="13" customHeight="1" x14ac:dyDescent="0.15"/>
    <row r="126" ht="13" customHeight="1" x14ac:dyDescent="0.15"/>
    <row r="127" ht="13" customHeight="1" x14ac:dyDescent="0.15"/>
    <row r="128" ht="13" customHeight="1" x14ac:dyDescent="0.15"/>
    <row r="129" ht="13" customHeight="1" x14ac:dyDescent="0.15"/>
    <row r="130" ht="13" customHeight="1" x14ac:dyDescent="0.15"/>
    <row r="131" ht="13" customHeight="1" x14ac:dyDescent="0.15"/>
    <row r="132" ht="13" customHeight="1" x14ac:dyDescent="0.15"/>
    <row r="133" ht="13" customHeight="1" x14ac:dyDescent="0.15"/>
    <row r="134" ht="13" customHeight="1" x14ac:dyDescent="0.15"/>
    <row r="135" ht="13" customHeight="1" x14ac:dyDescent="0.15"/>
    <row r="136" ht="13" customHeight="1" x14ac:dyDescent="0.15"/>
    <row r="137" ht="13" customHeight="1" x14ac:dyDescent="0.15"/>
    <row r="138" ht="13" customHeight="1" x14ac:dyDescent="0.15"/>
    <row r="139" ht="13" customHeight="1" x14ac:dyDescent="0.15"/>
    <row r="140" ht="13" customHeight="1" x14ac:dyDescent="0.15"/>
    <row r="141" ht="13" customHeight="1" x14ac:dyDescent="0.15"/>
    <row r="142" ht="13" customHeight="1" x14ac:dyDescent="0.15"/>
    <row r="143" ht="13" customHeight="1" x14ac:dyDescent="0.15"/>
    <row r="144" ht="13" customHeight="1" x14ac:dyDescent="0.15"/>
    <row r="145" ht="13" customHeight="1" x14ac:dyDescent="0.15"/>
    <row r="146" ht="13" customHeight="1" x14ac:dyDescent="0.15"/>
    <row r="147" ht="13" customHeight="1" x14ac:dyDescent="0.15"/>
    <row r="148" ht="13" customHeight="1" x14ac:dyDescent="0.15"/>
    <row r="149" ht="13" customHeight="1" x14ac:dyDescent="0.15"/>
    <row r="150" ht="13" customHeight="1" x14ac:dyDescent="0.15"/>
    <row r="151" ht="13" customHeight="1" x14ac:dyDescent="0.15"/>
    <row r="152" ht="13" customHeight="1" x14ac:dyDescent="0.15"/>
    <row r="153" ht="13" customHeight="1" x14ac:dyDescent="0.15"/>
    <row r="154" ht="13" customHeight="1" x14ac:dyDescent="0.15"/>
    <row r="155" ht="13" customHeight="1" x14ac:dyDescent="0.15"/>
    <row r="156" ht="13" customHeight="1" x14ac:dyDescent="0.15"/>
    <row r="157" ht="13" customHeight="1" x14ac:dyDescent="0.15"/>
    <row r="158" ht="13" customHeight="1" x14ac:dyDescent="0.15"/>
    <row r="159" ht="13" customHeight="1" x14ac:dyDescent="0.15"/>
    <row r="160" ht="13" customHeight="1" x14ac:dyDescent="0.15"/>
    <row r="161" ht="13" customHeight="1" x14ac:dyDescent="0.15"/>
    <row r="162" ht="13" customHeight="1" x14ac:dyDescent="0.15"/>
    <row r="163" ht="13" customHeight="1" x14ac:dyDescent="0.15"/>
    <row r="164" ht="13" customHeight="1" x14ac:dyDescent="0.15"/>
    <row r="165" ht="13" customHeight="1" x14ac:dyDescent="0.15"/>
    <row r="166" ht="13" customHeight="1" x14ac:dyDescent="0.15"/>
    <row r="167" ht="13" customHeight="1" x14ac:dyDescent="0.15"/>
    <row r="168" ht="13" customHeight="1" x14ac:dyDescent="0.15"/>
    <row r="169" ht="13" customHeight="1" x14ac:dyDescent="0.15"/>
    <row r="170" ht="13" customHeight="1" x14ac:dyDescent="0.15"/>
    <row r="171" ht="13" customHeight="1" x14ac:dyDescent="0.15"/>
    <row r="172" ht="13" customHeight="1" x14ac:dyDescent="0.15"/>
    <row r="173" ht="13" customHeight="1" x14ac:dyDescent="0.15"/>
    <row r="174" ht="13" customHeight="1" x14ac:dyDescent="0.15"/>
    <row r="175" ht="13" customHeight="1" x14ac:dyDescent="0.15"/>
    <row r="176" ht="13" customHeight="1" x14ac:dyDescent="0.15"/>
    <row r="177" ht="13" customHeight="1" x14ac:dyDescent="0.15"/>
    <row r="178" ht="13" customHeight="1" x14ac:dyDescent="0.15"/>
    <row r="179" ht="13" customHeight="1" x14ac:dyDescent="0.15"/>
    <row r="180" ht="13" customHeight="1" x14ac:dyDescent="0.15"/>
    <row r="181" ht="13" customHeight="1" x14ac:dyDescent="0.15"/>
    <row r="182" ht="13" customHeight="1" x14ac:dyDescent="0.15"/>
    <row r="183" ht="13" customHeight="1" x14ac:dyDescent="0.15"/>
    <row r="184" ht="13" customHeight="1" x14ac:dyDescent="0.15"/>
    <row r="185" ht="13" customHeight="1" x14ac:dyDescent="0.15"/>
    <row r="186" ht="13" customHeight="1" x14ac:dyDescent="0.15"/>
    <row r="187" ht="13" customHeight="1" x14ac:dyDescent="0.15"/>
    <row r="188" ht="13" customHeight="1" x14ac:dyDescent="0.15"/>
    <row r="189" ht="13" customHeight="1" x14ac:dyDescent="0.15"/>
    <row r="190" ht="13" customHeight="1" x14ac:dyDescent="0.15"/>
    <row r="191" ht="13" customHeight="1" x14ac:dyDescent="0.15"/>
    <row r="192" ht="13" customHeight="1" x14ac:dyDescent="0.15"/>
    <row r="193" ht="13" customHeight="1" x14ac:dyDescent="0.15"/>
    <row r="194" ht="13" customHeight="1" x14ac:dyDescent="0.15"/>
    <row r="195" ht="13" customHeight="1" x14ac:dyDescent="0.15"/>
    <row r="196" ht="13" customHeight="1" x14ac:dyDescent="0.15"/>
    <row r="197" ht="13" customHeight="1" x14ac:dyDescent="0.15"/>
    <row r="198" ht="13" customHeight="1" x14ac:dyDescent="0.15"/>
    <row r="199" ht="13" customHeight="1" x14ac:dyDescent="0.15"/>
    <row r="200" ht="13" customHeight="1" x14ac:dyDescent="0.15"/>
    <row r="201" ht="13" customHeight="1" x14ac:dyDescent="0.15"/>
    <row r="202" ht="13" customHeight="1" x14ac:dyDescent="0.15"/>
    <row r="203" ht="13" customHeight="1" x14ac:dyDescent="0.15"/>
    <row r="204" ht="13" customHeight="1" x14ac:dyDescent="0.15"/>
    <row r="205" ht="13" customHeight="1" x14ac:dyDescent="0.15"/>
    <row r="206" ht="13" customHeight="1" x14ac:dyDescent="0.15"/>
    <row r="207" ht="13" customHeight="1" x14ac:dyDescent="0.15"/>
    <row r="208" ht="13" customHeight="1" x14ac:dyDescent="0.15"/>
    <row r="209" ht="13" customHeight="1" x14ac:dyDescent="0.15"/>
    <row r="210" ht="13" customHeight="1" x14ac:dyDescent="0.15"/>
    <row r="211" ht="13" customHeight="1" x14ac:dyDescent="0.15"/>
    <row r="212" ht="13" customHeight="1" x14ac:dyDescent="0.15"/>
    <row r="213" ht="13" customHeight="1" x14ac:dyDescent="0.15"/>
    <row r="214" ht="13" customHeight="1" x14ac:dyDescent="0.15"/>
    <row r="215" ht="13" customHeight="1" x14ac:dyDescent="0.15"/>
    <row r="216" ht="13" customHeight="1" x14ac:dyDescent="0.15"/>
    <row r="217" ht="13" customHeight="1" x14ac:dyDescent="0.15"/>
    <row r="218" ht="13" customHeight="1" x14ac:dyDescent="0.15"/>
    <row r="219" ht="13" customHeight="1" x14ac:dyDescent="0.15"/>
    <row r="220" ht="13" customHeight="1" x14ac:dyDescent="0.15"/>
    <row r="221" ht="13" customHeight="1" x14ac:dyDescent="0.15"/>
    <row r="222" ht="13" customHeight="1" x14ac:dyDescent="0.15"/>
    <row r="223" ht="13" customHeight="1" x14ac:dyDescent="0.15"/>
    <row r="224" ht="13" customHeight="1" x14ac:dyDescent="0.15"/>
    <row r="225" ht="13" customHeight="1" x14ac:dyDescent="0.15"/>
    <row r="226" ht="13" customHeight="1" x14ac:dyDescent="0.15"/>
    <row r="227" ht="13" customHeight="1" x14ac:dyDescent="0.15"/>
    <row r="228" ht="13" customHeight="1" x14ac:dyDescent="0.15"/>
    <row r="229" ht="13" customHeight="1" x14ac:dyDescent="0.15"/>
    <row r="230" ht="13" customHeight="1" x14ac:dyDescent="0.15"/>
    <row r="231" ht="13" customHeight="1" x14ac:dyDescent="0.15"/>
    <row r="232" ht="13" customHeight="1" x14ac:dyDescent="0.15"/>
    <row r="233" ht="13" customHeight="1" x14ac:dyDescent="0.15"/>
    <row r="234" ht="13" customHeight="1" x14ac:dyDescent="0.15"/>
    <row r="235" ht="13" customHeight="1" x14ac:dyDescent="0.15"/>
    <row r="236" ht="13" customHeight="1" x14ac:dyDescent="0.15"/>
    <row r="237" ht="13" customHeight="1" x14ac:dyDescent="0.15"/>
    <row r="238" ht="13" customHeight="1" x14ac:dyDescent="0.15"/>
    <row r="239" ht="13" customHeight="1" x14ac:dyDescent="0.15"/>
    <row r="240" ht="13" customHeight="1" x14ac:dyDescent="0.15"/>
    <row r="241" ht="13" customHeight="1" x14ac:dyDescent="0.15"/>
    <row r="242" ht="13" customHeight="1" x14ac:dyDescent="0.15"/>
    <row r="243" ht="13" customHeight="1" x14ac:dyDescent="0.15"/>
    <row r="244" ht="13" customHeight="1" x14ac:dyDescent="0.15"/>
    <row r="245" ht="13" customHeight="1" x14ac:dyDescent="0.15"/>
    <row r="246" ht="13" customHeight="1" x14ac:dyDescent="0.15"/>
    <row r="247" ht="13" customHeight="1" x14ac:dyDescent="0.15"/>
    <row r="248" ht="13" customHeight="1" x14ac:dyDescent="0.15"/>
    <row r="249" ht="13" customHeight="1" x14ac:dyDescent="0.15"/>
    <row r="250" ht="13" customHeight="1" x14ac:dyDescent="0.15"/>
    <row r="251" ht="13" customHeight="1" x14ac:dyDescent="0.15"/>
    <row r="252" ht="13" customHeight="1" x14ac:dyDescent="0.15"/>
    <row r="253" ht="13" customHeight="1" x14ac:dyDescent="0.15"/>
    <row r="254" ht="13" customHeight="1" x14ac:dyDescent="0.15"/>
    <row r="255" ht="13" customHeight="1" x14ac:dyDescent="0.15"/>
    <row r="256" ht="13" customHeight="1" x14ac:dyDescent="0.15"/>
    <row r="257" ht="13" customHeight="1" x14ac:dyDescent="0.15"/>
    <row r="258" ht="13" customHeight="1" x14ac:dyDescent="0.15"/>
    <row r="259" ht="13" customHeight="1" x14ac:dyDescent="0.15"/>
    <row r="260" ht="13" customHeight="1" x14ac:dyDescent="0.15"/>
    <row r="261" ht="13" customHeight="1" x14ac:dyDescent="0.15"/>
    <row r="262" ht="13" customHeight="1" x14ac:dyDescent="0.15"/>
    <row r="263" ht="13" customHeight="1" x14ac:dyDescent="0.15"/>
    <row r="264" ht="13" customHeight="1" x14ac:dyDescent="0.15"/>
    <row r="265" ht="13" customHeight="1" x14ac:dyDescent="0.15"/>
    <row r="266" ht="13" customHeight="1" x14ac:dyDescent="0.15"/>
    <row r="267" ht="13" customHeight="1" x14ac:dyDescent="0.15"/>
    <row r="268" ht="13" customHeight="1" x14ac:dyDescent="0.15"/>
    <row r="269" ht="13" customHeight="1" x14ac:dyDescent="0.15"/>
    <row r="270" ht="13" customHeight="1" x14ac:dyDescent="0.15"/>
    <row r="271" ht="13" customHeight="1" x14ac:dyDescent="0.15"/>
    <row r="272" ht="13" customHeight="1" x14ac:dyDescent="0.15"/>
    <row r="273" ht="13" customHeight="1" x14ac:dyDescent="0.15"/>
    <row r="274" ht="13" customHeight="1" x14ac:dyDescent="0.15"/>
    <row r="275" ht="13" customHeight="1" x14ac:dyDescent="0.15"/>
    <row r="276" ht="13" customHeight="1" x14ac:dyDescent="0.15"/>
    <row r="277" ht="13" customHeight="1" x14ac:dyDescent="0.15"/>
    <row r="278" ht="13" customHeight="1" x14ac:dyDescent="0.15"/>
    <row r="279" ht="13" customHeight="1" x14ac:dyDescent="0.15"/>
    <row r="280" ht="13" customHeight="1" x14ac:dyDescent="0.15"/>
    <row r="281" ht="13" customHeight="1" x14ac:dyDescent="0.15"/>
    <row r="282" ht="13" customHeight="1" x14ac:dyDescent="0.15"/>
    <row r="283" ht="13" customHeight="1" x14ac:dyDescent="0.15"/>
    <row r="284" ht="13" customHeight="1" x14ac:dyDescent="0.15"/>
    <row r="285" ht="13" customHeight="1" x14ac:dyDescent="0.15"/>
    <row r="286" ht="13" customHeight="1" x14ac:dyDescent="0.15"/>
    <row r="287" ht="13" customHeight="1" x14ac:dyDescent="0.15"/>
    <row r="288" ht="13" customHeight="1" x14ac:dyDescent="0.15"/>
    <row r="289" ht="13" customHeight="1" x14ac:dyDescent="0.15"/>
    <row r="290" ht="13" customHeight="1" x14ac:dyDescent="0.15"/>
    <row r="291" ht="13" customHeight="1" x14ac:dyDescent="0.15"/>
    <row r="292" ht="13" customHeight="1" x14ac:dyDescent="0.15"/>
    <row r="293" ht="13" customHeight="1" x14ac:dyDescent="0.15"/>
    <row r="294" ht="13" customHeight="1" x14ac:dyDescent="0.15"/>
    <row r="295" ht="13" customHeight="1" x14ac:dyDescent="0.15"/>
    <row r="296" ht="13" customHeight="1" x14ac:dyDescent="0.15"/>
    <row r="297" ht="13" customHeight="1" x14ac:dyDescent="0.15"/>
    <row r="298" ht="13" customHeight="1" x14ac:dyDescent="0.15"/>
    <row r="299" ht="13" customHeight="1" x14ac:dyDescent="0.15"/>
    <row r="300" ht="13" customHeight="1" x14ac:dyDescent="0.15"/>
    <row r="301" ht="13" customHeight="1" x14ac:dyDescent="0.15"/>
    <row r="302" ht="13" customHeight="1" x14ac:dyDescent="0.15"/>
    <row r="303" ht="13" customHeight="1" x14ac:dyDescent="0.15"/>
    <row r="304" ht="13" customHeight="1" x14ac:dyDescent="0.15"/>
    <row r="305" ht="13" customHeight="1" x14ac:dyDescent="0.15"/>
    <row r="306" ht="13" customHeight="1" x14ac:dyDescent="0.15"/>
    <row r="307" ht="13" customHeight="1" x14ac:dyDescent="0.15"/>
    <row r="308" ht="13" customHeight="1" x14ac:dyDescent="0.15"/>
    <row r="309" ht="13" customHeight="1" x14ac:dyDescent="0.15"/>
    <row r="310" ht="13" customHeight="1" x14ac:dyDescent="0.15"/>
    <row r="311" ht="13" customHeight="1" x14ac:dyDescent="0.15"/>
    <row r="312" ht="13" customHeight="1" x14ac:dyDescent="0.15"/>
    <row r="313" ht="13" customHeight="1" x14ac:dyDescent="0.15"/>
    <row r="314" ht="13" customHeight="1" x14ac:dyDescent="0.15"/>
    <row r="315" ht="13" customHeight="1" x14ac:dyDescent="0.15"/>
    <row r="316" ht="13" customHeight="1" x14ac:dyDescent="0.15"/>
    <row r="317" ht="13" customHeight="1" x14ac:dyDescent="0.15"/>
    <row r="318" ht="13" customHeight="1" x14ac:dyDescent="0.15"/>
    <row r="319" ht="13" customHeight="1" x14ac:dyDescent="0.15"/>
    <row r="320" ht="13" customHeight="1" x14ac:dyDescent="0.15"/>
    <row r="321" ht="13" customHeight="1" x14ac:dyDescent="0.15"/>
    <row r="322" ht="13" customHeight="1" x14ac:dyDescent="0.15"/>
    <row r="323" ht="13" customHeight="1" x14ac:dyDescent="0.15"/>
    <row r="324" ht="13" customHeight="1" x14ac:dyDescent="0.15"/>
    <row r="325" ht="13" customHeight="1" x14ac:dyDescent="0.15"/>
    <row r="326" ht="13" customHeight="1" x14ac:dyDescent="0.15"/>
    <row r="327" ht="13" customHeight="1" x14ac:dyDescent="0.15"/>
    <row r="328" ht="13" customHeight="1" x14ac:dyDescent="0.15"/>
    <row r="329" ht="13" customHeight="1" x14ac:dyDescent="0.15"/>
    <row r="330" ht="13" customHeight="1" x14ac:dyDescent="0.15"/>
    <row r="331" ht="13" customHeight="1" x14ac:dyDescent="0.15"/>
    <row r="332" ht="13" customHeight="1" x14ac:dyDescent="0.15"/>
    <row r="333" ht="13" customHeight="1" x14ac:dyDescent="0.15"/>
    <row r="334" ht="13" customHeight="1" x14ac:dyDescent="0.15"/>
    <row r="335" ht="13" customHeight="1" x14ac:dyDescent="0.15"/>
    <row r="336" ht="13" customHeight="1" x14ac:dyDescent="0.15"/>
    <row r="337" ht="13" customHeight="1" x14ac:dyDescent="0.15"/>
    <row r="338" ht="13" customHeight="1" x14ac:dyDescent="0.15"/>
    <row r="339" ht="13" customHeight="1" x14ac:dyDescent="0.15"/>
    <row r="340" ht="13" customHeight="1" x14ac:dyDescent="0.15"/>
    <row r="341" ht="13" customHeight="1" x14ac:dyDescent="0.15"/>
    <row r="342" ht="13" customHeight="1" x14ac:dyDescent="0.15"/>
    <row r="343" ht="13" customHeight="1" x14ac:dyDescent="0.15"/>
    <row r="344" ht="13" customHeight="1" x14ac:dyDescent="0.15"/>
    <row r="345" ht="13" customHeight="1" x14ac:dyDescent="0.15"/>
    <row r="346" ht="13" customHeight="1" x14ac:dyDescent="0.15"/>
    <row r="347" ht="13" customHeight="1" x14ac:dyDescent="0.15"/>
    <row r="348" ht="13" customHeight="1" x14ac:dyDescent="0.15"/>
    <row r="349" ht="13" customHeight="1" x14ac:dyDescent="0.15"/>
    <row r="350" ht="13" customHeight="1" x14ac:dyDescent="0.15"/>
    <row r="351" ht="13" customHeight="1" x14ac:dyDescent="0.15"/>
    <row r="352" ht="13" customHeight="1" x14ac:dyDescent="0.15"/>
    <row r="353" ht="13" customHeight="1" x14ac:dyDescent="0.15"/>
    <row r="354" ht="13" customHeight="1" x14ac:dyDescent="0.15"/>
    <row r="355" ht="13" customHeight="1" x14ac:dyDescent="0.15"/>
    <row r="356" ht="13" customHeight="1" x14ac:dyDescent="0.15"/>
    <row r="357" ht="13" customHeight="1" x14ac:dyDescent="0.15"/>
    <row r="358" ht="13" customHeight="1" x14ac:dyDescent="0.15"/>
    <row r="359" ht="13" customHeight="1" x14ac:dyDescent="0.15"/>
    <row r="360" ht="13" customHeight="1" x14ac:dyDescent="0.15"/>
    <row r="361" ht="13" customHeight="1" x14ac:dyDescent="0.15"/>
    <row r="362" ht="13" customHeight="1" x14ac:dyDescent="0.15"/>
    <row r="363" ht="13" customHeight="1" x14ac:dyDescent="0.15"/>
    <row r="364" ht="13" customHeight="1" x14ac:dyDescent="0.15"/>
    <row r="365" ht="13" customHeight="1" x14ac:dyDescent="0.15"/>
    <row r="366" ht="13" customHeight="1" x14ac:dyDescent="0.15"/>
    <row r="367" ht="13" customHeight="1" x14ac:dyDescent="0.15"/>
    <row r="368" ht="13" customHeight="1" x14ac:dyDescent="0.15"/>
    <row r="369" ht="13" customHeight="1" x14ac:dyDescent="0.15"/>
    <row r="370" ht="13" customHeight="1" x14ac:dyDescent="0.15"/>
    <row r="371" ht="13" customHeight="1" x14ac:dyDescent="0.15"/>
    <row r="372" ht="13" customHeight="1" x14ac:dyDescent="0.15"/>
    <row r="373" ht="13" customHeight="1" x14ac:dyDescent="0.15"/>
    <row r="374" ht="13" customHeight="1" x14ac:dyDescent="0.15"/>
    <row r="375" ht="13" customHeight="1" x14ac:dyDescent="0.15"/>
    <row r="376" ht="13" customHeight="1" x14ac:dyDescent="0.15"/>
    <row r="377" ht="13" customHeight="1" x14ac:dyDescent="0.15"/>
    <row r="378" ht="13" customHeight="1" x14ac:dyDescent="0.15"/>
    <row r="379" ht="13" customHeight="1" x14ac:dyDescent="0.15"/>
    <row r="380" ht="13" customHeight="1" x14ac:dyDescent="0.15"/>
    <row r="381" ht="13" customHeight="1" x14ac:dyDescent="0.15"/>
    <row r="382" ht="13" customHeight="1" x14ac:dyDescent="0.15"/>
    <row r="383" ht="13" customHeight="1" x14ac:dyDescent="0.15"/>
    <row r="384" ht="13" customHeight="1" x14ac:dyDescent="0.15"/>
    <row r="385" ht="13" customHeight="1" x14ac:dyDescent="0.15"/>
    <row r="386" ht="13" customHeight="1" x14ac:dyDescent="0.15"/>
    <row r="387" ht="13" customHeight="1" x14ac:dyDescent="0.15"/>
    <row r="388" ht="13" customHeight="1" x14ac:dyDescent="0.15"/>
    <row r="389" ht="13" customHeight="1" x14ac:dyDescent="0.15"/>
    <row r="390" ht="13" customHeight="1" x14ac:dyDescent="0.15"/>
    <row r="391" ht="13" customHeight="1" x14ac:dyDescent="0.15"/>
    <row r="392" ht="13" customHeight="1" x14ac:dyDescent="0.15"/>
    <row r="393" ht="13" customHeight="1" x14ac:dyDescent="0.15"/>
    <row r="394" ht="13" customHeight="1" x14ac:dyDescent="0.15"/>
    <row r="395" ht="13" customHeight="1" x14ac:dyDescent="0.15"/>
    <row r="396" ht="13" customHeight="1" x14ac:dyDescent="0.15"/>
    <row r="397" ht="13" customHeight="1" x14ac:dyDescent="0.15"/>
    <row r="398" ht="13" customHeight="1" x14ac:dyDescent="0.15"/>
    <row r="399" ht="13" customHeight="1" x14ac:dyDescent="0.15"/>
    <row r="400" ht="13" customHeight="1" x14ac:dyDescent="0.15"/>
    <row r="401" ht="13" customHeight="1" x14ac:dyDescent="0.15"/>
    <row r="402" ht="13" customHeight="1" x14ac:dyDescent="0.15"/>
    <row r="403" ht="13" customHeight="1" x14ac:dyDescent="0.15"/>
    <row r="404" ht="13" customHeight="1" x14ac:dyDescent="0.15"/>
    <row r="405" ht="13" customHeight="1" x14ac:dyDescent="0.15"/>
    <row r="406" ht="13" customHeight="1" x14ac:dyDescent="0.15"/>
    <row r="407" ht="13" customHeight="1" x14ac:dyDescent="0.15"/>
    <row r="408" ht="13" customHeight="1" x14ac:dyDescent="0.15"/>
    <row r="409" ht="13" customHeight="1" x14ac:dyDescent="0.15"/>
    <row r="410" ht="13" customHeight="1" x14ac:dyDescent="0.15"/>
    <row r="411" ht="13" customHeight="1" x14ac:dyDescent="0.15"/>
    <row r="412" ht="13" customHeight="1" x14ac:dyDescent="0.15"/>
    <row r="413" ht="13" customHeight="1" x14ac:dyDescent="0.15"/>
    <row r="414" ht="13" customHeight="1" x14ac:dyDescent="0.15"/>
    <row r="415" ht="13" customHeight="1" x14ac:dyDescent="0.15"/>
    <row r="416" ht="13" customHeight="1" x14ac:dyDescent="0.15"/>
    <row r="417" ht="13" customHeight="1" x14ac:dyDescent="0.15"/>
    <row r="418" ht="13" customHeight="1" x14ac:dyDescent="0.15"/>
    <row r="419" ht="13" customHeight="1" x14ac:dyDescent="0.15"/>
    <row r="420" ht="13" customHeight="1" x14ac:dyDescent="0.15"/>
    <row r="421" ht="13" customHeight="1" x14ac:dyDescent="0.15"/>
    <row r="422" ht="13" customHeight="1" x14ac:dyDescent="0.15"/>
    <row r="423" ht="13" customHeight="1" x14ac:dyDescent="0.15"/>
    <row r="424" ht="13" customHeight="1" x14ac:dyDescent="0.15"/>
    <row r="425" ht="13" customHeight="1" x14ac:dyDescent="0.15"/>
    <row r="426" ht="13" customHeight="1" x14ac:dyDescent="0.15"/>
    <row r="427" ht="13" customHeight="1" x14ac:dyDescent="0.15"/>
    <row r="428" ht="13" customHeight="1" x14ac:dyDescent="0.15"/>
    <row r="429" ht="13" customHeight="1" x14ac:dyDescent="0.15"/>
    <row r="430" ht="13" customHeight="1" x14ac:dyDescent="0.15"/>
    <row r="431" ht="13" customHeight="1" x14ac:dyDescent="0.15"/>
    <row r="432" ht="13" customHeight="1" x14ac:dyDescent="0.15"/>
    <row r="433" ht="13" customHeight="1" x14ac:dyDescent="0.15"/>
    <row r="434" ht="13" customHeight="1" x14ac:dyDescent="0.15"/>
    <row r="435" ht="13" customHeight="1" x14ac:dyDescent="0.15"/>
    <row r="436" ht="13" customHeight="1" x14ac:dyDescent="0.15"/>
    <row r="437" ht="13" customHeight="1" x14ac:dyDescent="0.15"/>
    <row r="438" ht="13" customHeight="1" x14ac:dyDescent="0.15"/>
    <row r="439" ht="13" customHeight="1" x14ac:dyDescent="0.15"/>
    <row r="440" ht="13" customHeight="1" x14ac:dyDescent="0.15"/>
    <row r="441" ht="13" customHeight="1" x14ac:dyDescent="0.15"/>
    <row r="442" ht="13" customHeight="1" x14ac:dyDescent="0.15"/>
    <row r="443" ht="13" customHeight="1" x14ac:dyDescent="0.15"/>
    <row r="444" ht="13" customHeight="1" x14ac:dyDescent="0.15"/>
    <row r="445" ht="13" customHeight="1" x14ac:dyDescent="0.15"/>
    <row r="446" ht="13" customHeight="1" x14ac:dyDescent="0.15"/>
    <row r="447" ht="13" customHeight="1" x14ac:dyDescent="0.15"/>
    <row r="448" ht="13" customHeight="1" x14ac:dyDescent="0.15"/>
    <row r="449" ht="13" customHeight="1" x14ac:dyDescent="0.15"/>
    <row r="450" ht="13" customHeight="1" x14ac:dyDescent="0.15"/>
    <row r="451" ht="13" customHeight="1" x14ac:dyDescent="0.15"/>
    <row r="452" ht="13" customHeight="1" x14ac:dyDescent="0.15"/>
    <row r="453" ht="13" customHeight="1" x14ac:dyDescent="0.15"/>
    <row r="454" ht="13" customHeight="1" x14ac:dyDescent="0.15"/>
    <row r="455" ht="13" customHeight="1" x14ac:dyDescent="0.15"/>
    <row r="456" ht="13" customHeight="1" x14ac:dyDescent="0.15"/>
    <row r="457" ht="13" customHeight="1" x14ac:dyDescent="0.15"/>
  </sheetData>
  <sortState xmlns:xlrd2="http://schemas.microsoft.com/office/spreadsheetml/2017/richdata2" ref="A5:R9">
    <sortCondition descending="1" ref="R5:R9"/>
  </sortState>
  <mergeCells count="2">
    <mergeCell ref="A1:E1"/>
    <mergeCell ref="AF2:AI2"/>
  </mergeCells>
  <phoneticPr fontId="0" type="noConversion"/>
  <pageMargins left="0.75" right="0.75" top="1" bottom="1" header="0.5" footer="0.5"/>
  <pageSetup paperSize="9" scale="83" orientation="landscape" verticalDpi="0" r:id="rId1"/>
  <headerFooter alignWithMargins="0">
    <oddFooter>&amp;C&amp;"Verdana,Normal"www.oslosportsfiskere.no/isfiske/NC2007.xls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87"/>
  <sheetViews>
    <sheetView zoomScale="107" workbookViewId="0">
      <selection activeCell="AG27" sqref="AG27"/>
    </sheetView>
  </sheetViews>
  <sheetFormatPr baseColWidth="10" defaultColWidth="12" defaultRowHeight="13" x14ac:dyDescent="0.15"/>
  <cols>
    <col min="1" max="1" width="7" customWidth="1"/>
    <col min="2" max="2" width="26.3984375" customWidth="1"/>
    <col min="3" max="3" width="25.796875" customWidth="1"/>
    <col min="4" max="6" width="13.3984375" customWidth="1"/>
    <col min="7" max="7" width="16.3984375" customWidth="1"/>
    <col min="8" max="8" width="15.59765625" customWidth="1"/>
    <col min="9" max="9" width="17.59765625" customWidth="1"/>
    <col min="10" max="10" width="3" hidden="1" customWidth="1"/>
    <col min="11" max="11" width="3.3984375" hidden="1" customWidth="1"/>
    <col min="12" max="12" width="3.59765625" customWidth="1"/>
    <col min="13" max="13" width="4.796875" customWidth="1"/>
    <col min="14" max="17" width="3.796875" customWidth="1"/>
    <col min="18" max="18" width="6.3984375" customWidth="1"/>
    <col min="19" max="19" width="15.19921875" style="20" hidden="1" customWidth="1"/>
    <col min="20" max="21" width="0.19921875" hidden="1" customWidth="1"/>
    <col min="22" max="22" width="20.796875" hidden="1" customWidth="1"/>
    <col min="23" max="23" width="16.796875" hidden="1" customWidth="1"/>
    <col min="24" max="25" width="0.19921875" customWidth="1"/>
    <col min="26" max="26" width="27" hidden="1" customWidth="1"/>
    <col min="27" max="27" width="0.19921875" hidden="1" customWidth="1"/>
    <col min="28" max="28" width="0.19921875" customWidth="1"/>
    <col min="29" max="29" width="0.796875" customWidth="1"/>
    <col min="30" max="30" width="30.19921875" hidden="1" customWidth="1"/>
  </cols>
  <sheetData>
    <row r="1" spans="1:35" s="25" customFormat="1" ht="25" customHeight="1" thickBot="1" x14ac:dyDescent="0.35">
      <c r="A1" s="167" t="s">
        <v>111</v>
      </c>
      <c r="B1" s="168"/>
      <c r="C1" s="168"/>
      <c r="D1" s="168"/>
      <c r="E1" s="168"/>
      <c r="F1" s="37"/>
      <c r="G1" s="37"/>
      <c r="H1" s="37"/>
      <c r="I1" s="38"/>
      <c r="J1" s="37"/>
      <c r="K1" s="38"/>
      <c r="L1" s="39"/>
      <c r="M1" s="39"/>
      <c r="N1" s="39"/>
      <c r="O1" s="39"/>
      <c r="P1" s="39"/>
      <c r="Q1" s="39"/>
      <c r="R1" s="40"/>
      <c r="S1" s="26"/>
    </row>
    <row r="2" spans="1:35" s="25" customFormat="1" ht="25" customHeight="1" thickBot="1" x14ac:dyDescent="0.3">
      <c r="A2" s="41"/>
      <c r="D2" s="56"/>
      <c r="E2" s="37"/>
      <c r="F2" s="37"/>
      <c r="G2" s="57" t="s">
        <v>0</v>
      </c>
      <c r="H2" s="37"/>
      <c r="I2" s="38"/>
      <c r="J2" s="37"/>
      <c r="K2" s="38"/>
      <c r="L2" s="41"/>
      <c r="R2" s="42"/>
      <c r="S2" s="26"/>
      <c r="AF2" s="169"/>
      <c r="AG2" s="169"/>
      <c r="AH2" s="169"/>
      <c r="AI2" s="169"/>
    </row>
    <row r="3" spans="1:35" s="25" customFormat="1" ht="16" customHeight="1" x14ac:dyDescent="0.15">
      <c r="A3" s="33"/>
      <c r="B3" s="43"/>
      <c r="C3" s="43"/>
      <c r="D3" s="64" t="s">
        <v>1</v>
      </c>
      <c r="E3" s="64" t="s">
        <v>2</v>
      </c>
      <c r="F3" s="64" t="s">
        <v>3</v>
      </c>
      <c r="G3" s="64" t="s">
        <v>4</v>
      </c>
      <c r="H3" s="64" t="s">
        <v>5</v>
      </c>
      <c r="I3" s="90" t="s">
        <v>6</v>
      </c>
      <c r="J3" s="55"/>
      <c r="K3" s="36" t="s">
        <v>7</v>
      </c>
      <c r="L3" s="45"/>
      <c r="M3" s="44"/>
      <c r="N3" s="44"/>
      <c r="O3" s="44"/>
      <c r="P3" s="44"/>
      <c r="Q3" s="44"/>
      <c r="R3" s="46"/>
      <c r="S3" s="26"/>
    </row>
    <row r="4" spans="1:35" s="25" customFormat="1" ht="16" customHeight="1" thickBot="1" x14ac:dyDescent="0.2">
      <c r="A4" s="47" t="s">
        <v>8</v>
      </c>
      <c r="B4" s="48" t="s">
        <v>10</v>
      </c>
      <c r="C4" s="48" t="s">
        <v>11</v>
      </c>
      <c r="D4" s="19">
        <v>45277</v>
      </c>
      <c r="E4" s="19">
        <v>45312</v>
      </c>
      <c r="F4" s="19">
        <v>45641</v>
      </c>
      <c r="G4" s="19">
        <v>45655</v>
      </c>
      <c r="H4" s="19">
        <v>45303</v>
      </c>
      <c r="I4" s="91">
        <v>45310</v>
      </c>
      <c r="J4" s="49"/>
      <c r="K4" s="50"/>
      <c r="L4" s="51" t="s">
        <v>13</v>
      </c>
      <c r="M4" s="52"/>
      <c r="N4" s="52"/>
      <c r="O4" s="52"/>
      <c r="P4" s="52"/>
      <c r="Q4" s="52"/>
      <c r="R4" s="53"/>
      <c r="S4" s="26"/>
    </row>
    <row r="5" spans="1:35" s="36" customFormat="1" ht="13" customHeight="1" x14ac:dyDescent="0.15">
      <c r="A5" s="27"/>
      <c r="B5" s="2"/>
      <c r="C5" s="2"/>
      <c r="D5" s="5"/>
      <c r="E5" s="2"/>
      <c r="F5" s="5"/>
      <c r="G5" s="2"/>
      <c r="H5" s="6"/>
      <c r="I5" s="72"/>
      <c r="J5" s="6"/>
      <c r="K5" s="5"/>
      <c r="L5" s="69" t="str">
        <f t="shared" ref="L5:N12" si="0">IF(T5&gt;20," ",T5)</f>
        <v xml:space="preserve"> </v>
      </c>
      <c r="M5" s="70" t="str">
        <f t="shared" si="0"/>
        <v xml:space="preserve"> </v>
      </c>
      <c r="N5" s="70" t="str">
        <f t="shared" si="0"/>
        <v xml:space="preserve"> </v>
      </c>
      <c r="O5" s="129"/>
      <c r="P5" s="129"/>
      <c r="Q5" s="129"/>
      <c r="R5" s="71" t="str">
        <f t="shared" ref="R5:R12" si="1">IF(W5&lt;1," ",W5)</f>
        <v xml:space="preserve"> </v>
      </c>
      <c r="S5" s="26"/>
      <c r="T5" s="25">
        <f t="shared" ref="T5:T19" si="2">IF(COUNT(D5:K5)&gt;0,SMALL(D5:K5,1),21)</f>
        <v>21</v>
      </c>
      <c r="U5" s="25">
        <f t="shared" ref="U5:U18" si="3">IF(COUNT(D5:K5)&gt;1,SMALL(D5:K5,2),21)</f>
        <v>21</v>
      </c>
      <c r="V5" s="25">
        <f t="shared" ref="V5:V19" si="4">IF(COUNT(D5:K5)&gt;2,SMALL(D5:K5,3),21)</f>
        <v>21</v>
      </c>
      <c r="W5" s="25">
        <f t="shared" ref="W5:W19" si="5">21*3-T5-U5-V5-((3-COUNT(T5:V5))*21)</f>
        <v>0</v>
      </c>
      <c r="X5" s="25"/>
      <c r="Y5" s="25">
        <f t="shared" ref="Y5:Y18" si="6">IF(COUNT(D5:K5)&gt;0,SMALL(D5:K5,1),21)</f>
        <v>21</v>
      </c>
      <c r="Z5" s="25">
        <f t="shared" ref="Z5:Z18" si="7">IF(COUNT(D5:K5)&gt;1,SMALL(D5:K5,2),21)</f>
        <v>21</v>
      </c>
      <c r="AA5" s="25">
        <f t="shared" ref="AA5:AA18" si="8">IF(COUNT(D5:K5)&gt;2,SMALL(D5:K5,3),21)</f>
        <v>21</v>
      </c>
      <c r="AB5" s="25">
        <f t="shared" ref="AB5:AB18" si="9">IF(COUNT(D5:K5)&gt;3,SMALL(D5:K5,4),21)</f>
        <v>21</v>
      </c>
      <c r="AC5" s="25">
        <f t="shared" ref="AC5:AC18" si="10">IF(COUNT(D5:K5)&gt;4,SMALL(D5:K5,5),21)</f>
        <v>21</v>
      </c>
      <c r="AD5" s="25">
        <f>21*5-Y5-Z5-AA5-AB5-AC5-((5-COUNT(Y5:AC5))*21)</f>
        <v>0</v>
      </c>
      <c r="AE5" s="25"/>
      <c r="AF5" s="25"/>
      <c r="AG5" s="25"/>
      <c r="AI5" s="25"/>
    </row>
    <row r="6" spans="1:35" s="36" customFormat="1" ht="13" customHeight="1" x14ac:dyDescent="0.15">
      <c r="A6" s="27"/>
      <c r="B6" s="8" t="s">
        <v>112</v>
      </c>
      <c r="C6" s="28" t="s">
        <v>27</v>
      </c>
      <c r="D6" s="29">
        <v>2</v>
      </c>
      <c r="E6" s="28">
        <v>2</v>
      </c>
      <c r="F6" s="29">
        <v>3</v>
      </c>
      <c r="G6" s="28">
        <v>3</v>
      </c>
      <c r="H6" s="30">
        <v>1</v>
      </c>
      <c r="I6" s="31">
        <v>1</v>
      </c>
      <c r="J6" s="30"/>
      <c r="K6" s="29"/>
      <c r="L6" s="63">
        <f t="shared" si="0"/>
        <v>1</v>
      </c>
      <c r="M6" s="21">
        <f t="shared" si="0"/>
        <v>1</v>
      </c>
      <c r="N6" s="21">
        <f t="shared" si="0"/>
        <v>2</v>
      </c>
      <c r="O6" s="94"/>
      <c r="P6" s="94"/>
      <c r="Q6" s="94"/>
      <c r="R6" s="24">
        <f t="shared" si="1"/>
        <v>59</v>
      </c>
      <c r="S6" s="26"/>
      <c r="T6" s="25">
        <f t="shared" si="2"/>
        <v>1</v>
      </c>
      <c r="U6" s="25">
        <f t="shared" si="3"/>
        <v>1</v>
      </c>
      <c r="V6" s="25">
        <f t="shared" si="4"/>
        <v>2</v>
      </c>
      <c r="W6" s="25">
        <f t="shared" si="5"/>
        <v>59</v>
      </c>
      <c r="X6" s="25"/>
      <c r="Y6" s="25">
        <f t="shared" si="6"/>
        <v>1</v>
      </c>
      <c r="Z6" s="25">
        <f t="shared" si="7"/>
        <v>1</v>
      </c>
      <c r="AA6" s="25">
        <f t="shared" si="8"/>
        <v>2</v>
      </c>
      <c r="AB6" s="25">
        <f t="shared" si="9"/>
        <v>2</v>
      </c>
      <c r="AC6" s="25">
        <f t="shared" si="10"/>
        <v>3</v>
      </c>
      <c r="AD6" s="25">
        <f t="shared" ref="AD6:AD19" si="11">21*5-Y6-Z6-AA6-AB6-AC6-((5-COUNT(Y6:AC6))*21)</f>
        <v>96</v>
      </c>
      <c r="AE6" s="25"/>
      <c r="AF6" s="25"/>
      <c r="AG6" s="25"/>
      <c r="AI6" s="25"/>
    </row>
    <row r="7" spans="1:35" s="36" customFormat="1" ht="13" customHeight="1" x14ac:dyDescent="0.15">
      <c r="A7" s="27"/>
      <c r="B7" s="8" t="s">
        <v>122</v>
      </c>
      <c r="C7" s="28" t="s">
        <v>19</v>
      </c>
      <c r="D7" s="66">
        <v>7</v>
      </c>
      <c r="E7" s="28"/>
      <c r="F7" s="29">
        <v>1</v>
      </c>
      <c r="G7" s="28">
        <v>2</v>
      </c>
      <c r="H7" s="30">
        <v>3</v>
      </c>
      <c r="I7" s="31">
        <v>7</v>
      </c>
      <c r="J7" s="30"/>
      <c r="K7" s="29"/>
      <c r="L7" s="63">
        <f t="shared" si="0"/>
        <v>1</v>
      </c>
      <c r="M7" s="21">
        <f t="shared" si="0"/>
        <v>2</v>
      </c>
      <c r="N7" s="21">
        <f t="shared" si="0"/>
        <v>3</v>
      </c>
      <c r="O7" s="94"/>
      <c r="P7" s="94"/>
      <c r="Q7" s="94"/>
      <c r="R7" s="24">
        <f t="shared" si="1"/>
        <v>57</v>
      </c>
      <c r="S7" s="26"/>
      <c r="T7" s="25">
        <f t="shared" si="2"/>
        <v>1</v>
      </c>
      <c r="U7" s="25">
        <f t="shared" si="3"/>
        <v>2</v>
      </c>
      <c r="V7" s="25">
        <f t="shared" si="4"/>
        <v>3</v>
      </c>
      <c r="W7" s="25">
        <f t="shared" si="5"/>
        <v>57</v>
      </c>
      <c r="X7" s="25"/>
      <c r="Y7" s="25">
        <f t="shared" si="6"/>
        <v>1</v>
      </c>
      <c r="Z7" s="25">
        <f t="shared" si="7"/>
        <v>2</v>
      </c>
      <c r="AA7" s="25">
        <f t="shared" si="8"/>
        <v>3</v>
      </c>
      <c r="AB7" s="25">
        <f t="shared" si="9"/>
        <v>7</v>
      </c>
      <c r="AC7" s="25">
        <f t="shared" si="10"/>
        <v>7</v>
      </c>
      <c r="AD7" s="25">
        <f t="shared" si="11"/>
        <v>85</v>
      </c>
      <c r="AE7" s="25"/>
      <c r="AF7" s="25"/>
      <c r="AG7" s="25"/>
      <c r="AI7"/>
    </row>
    <row r="8" spans="1:35" s="36" customFormat="1" ht="13" customHeight="1" x14ac:dyDescent="0.15">
      <c r="A8" s="27"/>
      <c r="B8" s="8" t="s">
        <v>116</v>
      </c>
      <c r="C8" s="28" t="s">
        <v>117</v>
      </c>
      <c r="D8" s="29">
        <v>3</v>
      </c>
      <c r="E8" s="28"/>
      <c r="F8" s="29">
        <v>4</v>
      </c>
      <c r="G8" s="28">
        <v>1</v>
      </c>
      <c r="H8" s="30">
        <v>7</v>
      </c>
      <c r="I8" s="31">
        <v>4</v>
      </c>
      <c r="J8" s="30"/>
      <c r="K8" s="29"/>
      <c r="L8" s="63">
        <f t="shared" si="0"/>
        <v>1</v>
      </c>
      <c r="M8" s="21">
        <f t="shared" si="0"/>
        <v>3</v>
      </c>
      <c r="N8" s="21">
        <f t="shared" si="0"/>
        <v>4</v>
      </c>
      <c r="O8" s="94"/>
      <c r="P8" s="94"/>
      <c r="Q8" s="94"/>
      <c r="R8" s="24">
        <f t="shared" si="1"/>
        <v>55</v>
      </c>
      <c r="S8" s="26"/>
      <c r="T8" s="25">
        <f t="shared" si="2"/>
        <v>1</v>
      </c>
      <c r="U8" s="25">
        <f t="shared" si="3"/>
        <v>3</v>
      </c>
      <c r="V8" s="25">
        <f t="shared" si="4"/>
        <v>4</v>
      </c>
      <c r="W8" s="25">
        <f t="shared" si="5"/>
        <v>55</v>
      </c>
      <c r="X8" s="25"/>
      <c r="Y8" s="25">
        <f t="shared" si="6"/>
        <v>1</v>
      </c>
      <c r="Z8" s="25">
        <f t="shared" si="7"/>
        <v>3</v>
      </c>
      <c r="AA8" s="25">
        <f t="shared" si="8"/>
        <v>4</v>
      </c>
      <c r="AB8" s="25">
        <f t="shared" si="9"/>
        <v>4</v>
      </c>
      <c r="AC8" s="25">
        <f t="shared" si="10"/>
        <v>7</v>
      </c>
      <c r="AD8" s="25">
        <f t="shared" si="11"/>
        <v>86</v>
      </c>
      <c r="AE8" s="25"/>
      <c r="AF8" s="25"/>
      <c r="AG8" s="25"/>
    </row>
    <row r="9" spans="1:35" s="25" customFormat="1" ht="13" customHeight="1" x14ac:dyDescent="0.15">
      <c r="A9" s="27"/>
      <c r="B9" s="8" t="s">
        <v>118</v>
      </c>
      <c r="C9" s="28" t="s">
        <v>87</v>
      </c>
      <c r="D9" s="29"/>
      <c r="E9" s="28">
        <v>3</v>
      </c>
      <c r="F9" s="29">
        <v>7</v>
      </c>
      <c r="G9" s="28">
        <v>11</v>
      </c>
      <c r="H9" s="30">
        <v>2</v>
      </c>
      <c r="I9" s="31">
        <v>3</v>
      </c>
      <c r="J9" s="30"/>
      <c r="K9" s="29"/>
      <c r="L9" s="63">
        <f t="shared" si="0"/>
        <v>2</v>
      </c>
      <c r="M9" s="21">
        <f t="shared" si="0"/>
        <v>3</v>
      </c>
      <c r="N9" s="21">
        <f t="shared" si="0"/>
        <v>3</v>
      </c>
      <c r="O9" s="94"/>
      <c r="P9" s="94"/>
      <c r="Q9" s="94"/>
      <c r="R9" s="24">
        <f t="shared" si="1"/>
        <v>55</v>
      </c>
      <c r="S9" s="74"/>
      <c r="T9" s="36">
        <f t="shared" si="2"/>
        <v>2</v>
      </c>
      <c r="U9" s="36">
        <f t="shared" si="3"/>
        <v>3</v>
      </c>
      <c r="V9" s="36">
        <f t="shared" si="4"/>
        <v>3</v>
      </c>
      <c r="W9" s="36">
        <f t="shared" si="5"/>
        <v>55</v>
      </c>
      <c r="X9" s="36"/>
      <c r="Y9" s="36">
        <f t="shared" si="6"/>
        <v>2</v>
      </c>
      <c r="Z9" s="36">
        <f t="shared" si="7"/>
        <v>3</v>
      </c>
      <c r="AA9" s="36">
        <f t="shared" si="8"/>
        <v>3</v>
      </c>
      <c r="AB9" s="36">
        <f t="shared" si="9"/>
        <v>7</v>
      </c>
      <c r="AC9" s="36">
        <f t="shared" si="10"/>
        <v>11</v>
      </c>
      <c r="AD9" s="36">
        <f t="shared" si="11"/>
        <v>79</v>
      </c>
      <c r="AE9" s="36"/>
      <c r="AF9" s="36"/>
      <c r="AG9" s="36"/>
      <c r="AH9" s="36"/>
      <c r="AI9" s="36"/>
    </row>
    <row r="10" spans="1:35" s="25" customFormat="1" ht="13" customHeight="1" x14ac:dyDescent="0.15">
      <c r="A10" s="27"/>
      <c r="B10" s="8" t="s">
        <v>114</v>
      </c>
      <c r="C10" s="28" t="s">
        <v>19</v>
      </c>
      <c r="D10" s="29">
        <v>1</v>
      </c>
      <c r="E10" s="28"/>
      <c r="F10" s="29">
        <v>6</v>
      </c>
      <c r="G10" s="28">
        <v>8</v>
      </c>
      <c r="H10" s="30">
        <v>6</v>
      </c>
      <c r="I10" s="31">
        <v>9</v>
      </c>
      <c r="J10" s="30"/>
      <c r="K10" s="29"/>
      <c r="L10" s="63">
        <f>IF(T11&gt;20," ",T11)</f>
        <v>1</v>
      </c>
      <c r="M10" s="21">
        <f>IF(U11&gt;20," ",U11)</f>
        <v>6</v>
      </c>
      <c r="N10" s="21">
        <f>IF(V11&gt;20," ",V11)</f>
        <v>6</v>
      </c>
      <c r="O10" s="94"/>
      <c r="P10" s="94"/>
      <c r="Q10" s="94"/>
      <c r="R10" s="24">
        <f>IF(W11&lt;1," ",W11)</f>
        <v>50</v>
      </c>
      <c r="S10" s="26"/>
      <c r="T10" s="25">
        <f>IF(COUNT(D11:K11)&gt;0,SMALL(D11:K11,1),21)</f>
        <v>4</v>
      </c>
      <c r="U10" s="25">
        <f>IF(COUNT(D11:K11)&gt;1,SMALL(D11:K11,2),21)</f>
        <v>4</v>
      </c>
      <c r="V10" s="25">
        <f>IF(COUNT(D11:K11)&gt;2,SMALL(D11:K11,3),21)</f>
        <v>5</v>
      </c>
      <c r="W10" s="25">
        <f t="shared" si="5"/>
        <v>50</v>
      </c>
      <c r="Y10" s="25">
        <f>IF(COUNT(D11:K11)&gt;0,SMALL(D11:K11,1),21)</f>
        <v>4</v>
      </c>
      <c r="Z10" s="25">
        <f>IF(COUNT(D11:K11)&gt;1,SMALL(D11:K11,2),21)</f>
        <v>4</v>
      </c>
      <c r="AA10" s="25">
        <f>IF(COUNT(D11:K11)&gt;2,SMALL(D11:K11,3),21)</f>
        <v>5</v>
      </c>
      <c r="AB10" s="25">
        <f>IF(COUNT(D11:K11)&gt;3,SMALL(D11:K11,4),21)</f>
        <v>5</v>
      </c>
      <c r="AC10" s="25">
        <f>IF(COUNT(D11:K11)&gt;4,SMALL(D11:K11,5),21)</f>
        <v>6</v>
      </c>
      <c r="AD10" s="25">
        <f t="shared" si="11"/>
        <v>81</v>
      </c>
      <c r="AH10" s="36"/>
      <c r="AI10" s="36"/>
    </row>
    <row r="11" spans="1:35" s="25" customFormat="1" ht="13" customHeight="1" x14ac:dyDescent="0.15">
      <c r="A11" s="27"/>
      <c r="B11" s="8" t="s">
        <v>113</v>
      </c>
      <c r="C11" s="28" t="s">
        <v>29</v>
      </c>
      <c r="D11" s="29">
        <v>6</v>
      </c>
      <c r="E11" s="28">
        <v>4</v>
      </c>
      <c r="F11" s="29">
        <v>9</v>
      </c>
      <c r="G11" s="28">
        <v>4</v>
      </c>
      <c r="H11" s="30">
        <v>5</v>
      </c>
      <c r="I11" s="31">
        <v>5</v>
      </c>
      <c r="J11" s="30"/>
      <c r="K11" s="29"/>
      <c r="L11" s="63">
        <f>IF(T10&gt;20," ",T10)</f>
        <v>4</v>
      </c>
      <c r="M11" s="21">
        <f>IF(U10&gt;20," ",U10)</f>
        <v>4</v>
      </c>
      <c r="N11" s="21">
        <f>IF(V10&gt;20," ",V10)</f>
        <v>5</v>
      </c>
      <c r="O11" s="94"/>
      <c r="P11" s="94"/>
      <c r="Q11" s="94"/>
      <c r="R11" s="24">
        <f>IF(W10&lt;1," ",W10)</f>
        <v>50</v>
      </c>
      <c r="S11" s="26"/>
      <c r="T11" s="25">
        <f>IF(COUNT(D10:K10)&gt;0,SMALL(D10:K10,1),21)</f>
        <v>1</v>
      </c>
      <c r="U11" s="25">
        <f>IF(COUNT(D10:K10)&gt;1,SMALL(D10:K10,2),21)</f>
        <v>6</v>
      </c>
      <c r="V11" s="25">
        <f>IF(COUNT(D10:K10)&gt;2,SMALL(D10:K10,3),21)</f>
        <v>6</v>
      </c>
      <c r="W11" s="25">
        <f t="shared" si="5"/>
        <v>50</v>
      </c>
      <c r="Y11" s="25">
        <f>IF(COUNT(D10:K10)&gt;0,SMALL(D10:K10,1),21)</f>
        <v>1</v>
      </c>
      <c r="Z11" s="25">
        <f>IF(COUNT(D10:K10)&gt;1,SMALL(D10:K10,2),21)</f>
        <v>6</v>
      </c>
      <c r="AA11" s="25">
        <f>IF(COUNT(D10:K10)&gt;2,SMALL(D10:K10,3),21)</f>
        <v>6</v>
      </c>
      <c r="AB11" s="25">
        <f>IF(COUNT(D10:K10)&gt;3,SMALL(D10:K10,4),21)</f>
        <v>8</v>
      </c>
      <c r="AC11" s="25">
        <f>IF(COUNT(D10:K10)&gt;4,SMALL(D10:K10,5),21)</f>
        <v>9</v>
      </c>
      <c r="AD11" s="25">
        <f t="shared" si="11"/>
        <v>75</v>
      </c>
      <c r="AH11" s="36"/>
    </row>
    <row r="12" spans="1:35" s="25" customFormat="1" ht="13" customHeight="1" x14ac:dyDescent="0.15">
      <c r="A12" s="27"/>
      <c r="B12" s="8" t="s">
        <v>119</v>
      </c>
      <c r="C12" s="28" t="s">
        <v>120</v>
      </c>
      <c r="D12" s="29">
        <v>4</v>
      </c>
      <c r="E12" s="28"/>
      <c r="F12" s="29">
        <v>5</v>
      </c>
      <c r="G12" s="28">
        <v>5</v>
      </c>
      <c r="H12" s="30"/>
      <c r="I12" s="31"/>
      <c r="J12" s="30"/>
      <c r="K12" s="29"/>
      <c r="L12" s="63">
        <f t="shared" si="0"/>
        <v>4</v>
      </c>
      <c r="M12" s="21">
        <f t="shared" si="0"/>
        <v>5</v>
      </c>
      <c r="N12" s="21">
        <f t="shared" si="0"/>
        <v>5</v>
      </c>
      <c r="O12" s="94"/>
      <c r="P12" s="94"/>
      <c r="Q12" s="94"/>
      <c r="R12" s="24">
        <f t="shared" si="1"/>
        <v>49</v>
      </c>
      <c r="S12" s="26"/>
      <c r="T12" s="25">
        <f t="shared" si="2"/>
        <v>4</v>
      </c>
      <c r="U12" s="25">
        <f t="shared" si="3"/>
        <v>5</v>
      </c>
      <c r="V12" s="25">
        <f t="shared" si="4"/>
        <v>5</v>
      </c>
      <c r="W12" s="25">
        <f t="shared" si="5"/>
        <v>49</v>
      </c>
      <c r="Y12" s="25">
        <f t="shared" si="6"/>
        <v>4</v>
      </c>
      <c r="Z12" s="25">
        <f t="shared" si="7"/>
        <v>5</v>
      </c>
      <c r="AA12" s="25">
        <f t="shared" si="8"/>
        <v>5</v>
      </c>
      <c r="AB12" s="25">
        <f t="shared" si="9"/>
        <v>21</v>
      </c>
      <c r="AC12" s="25">
        <f t="shared" si="10"/>
        <v>21</v>
      </c>
      <c r="AD12" s="25">
        <f t="shared" si="11"/>
        <v>49</v>
      </c>
      <c r="AH12" s="36"/>
      <c r="AI12" s="36"/>
    </row>
    <row r="13" spans="1:35" ht="13" customHeight="1" x14ac:dyDescent="0.15">
      <c r="A13" s="103"/>
      <c r="B13" s="95" t="s">
        <v>123</v>
      </c>
      <c r="C13" s="104" t="s">
        <v>19</v>
      </c>
      <c r="D13" s="9"/>
      <c r="E13" s="8"/>
      <c r="F13" s="9">
        <v>2</v>
      </c>
      <c r="G13" s="8">
        <v>7</v>
      </c>
      <c r="H13" s="10">
        <v>8</v>
      </c>
      <c r="I13" s="31">
        <v>6</v>
      </c>
      <c r="J13" s="10"/>
      <c r="K13" s="9"/>
      <c r="L13" s="63">
        <v>2</v>
      </c>
      <c r="M13" s="21">
        <f>IF(U13&gt;20," ",U13)</f>
        <v>6</v>
      </c>
      <c r="N13" s="21">
        <f>IF(V13&gt;20," ",V13)</f>
        <v>7</v>
      </c>
      <c r="O13" s="93"/>
      <c r="P13" s="93"/>
      <c r="Q13" s="93"/>
      <c r="R13" s="24">
        <v>46</v>
      </c>
      <c r="S13" s="74"/>
      <c r="T13" s="36">
        <f t="shared" si="2"/>
        <v>2</v>
      </c>
      <c r="U13" s="36">
        <f t="shared" si="3"/>
        <v>6</v>
      </c>
      <c r="V13" s="36">
        <f t="shared" si="4"/>
        <v>7</v>
      </c>
      <c r="W13" s="36">
        <f t="shared" si="5"/>
        <v>48</v>
      </c>
      <c r="X13" s="36"/>
      <c r="Y13" s="36">
        <f t="shared" si="6"/>
        <v>2</v>
      </c>
      <c r="Z13" s="36">
        <f t="shared" si="7"/>
        <v>6</v>
      </c>
      <c r="AA13" s="36">
        <f t="shared" si="8"/>
        <v>7</v>
      </c>
      <c r="AB13" s="36">
        <f t="shared" si="9"/>
        <v>8</v>
      </c>
      <c r="AC13" s="36">
        <f t="shared" si="10"/>
        <v>21</v>
      </c>
      <c r="AD13" s="36">
        <f t="shared" si="11"/>
        <v>61</v>
      </c>
      <c r="AE13" s="36"/>
      <c r="AF13" s="36"/>
      <c r="AG13" s="36"/>
      <c r="AH13" s="36"/>
    </row>
    <row r="14" spans="1:35" ht="13" customHeight="1" x14ac:dyDescent="0.15">
      <c r="A14" s="117"/>
      <c r="B14" s="95" t="s">
        <v>124</v>
      </c>
      <c r="C14" s="104" t="s">
        <v>125</v>
      </c>
      <c r="D14" s="8"/>
      <c r="E14" s="8"/>
      <c r="F14" s="8">
        <v>8</v>
      </c>
      <c r="G14" s="8">
        <v>9</v>
      </c>
      <c r="H14" s="8">
        <v>4</v>
      </c>
      <c r="I14" s="31">
        <v>2</v>
      </c>
      <c r="J14" s="8"/>
      <c r="K14" s="8"/>
      <c r="L14" s="63">
        <v>2</v>
      </c>
      <c r="M14" s="21">
        <v>4</v>
      </c>
      <c r="N14" s="21">
        <v>8</v>
      </c>
      <c r="O14" s="8"/>
      <c r="P14" s="8"/>
      <c r="Q14" s="8"/>
      <c r="R14" s="24">
        <v>42</v>
      </c>
      <c r="T14">
        <f>IF(COUNT(#REF!)&gt;0,SMALL(#REF!,1),21)</f>
        <v>21</v>
      </c>
      <c r="U14">
        <f>IF(COUNT(#REF!)&gt;1,SMALL(#REF!,2),21)</f>
        <v>21</v>
      </c>
      <c r="V14">
        <f>IF(COUNT(#REF!)&gt;2,SMALL(#REF!,3),21)</f>
        <v>21</v>
      </c>
      <c r="W14">
        <f t="shared" ref="W14" si="12">21*3-T14-U14-V14-((3-COUNT(T14:V14))*21)</f>
        <v>0</v>
      </c>
      <c r="Y14" s="25">
        <f>IF(COUNT(#REF!)&gt;0,SMALL(#REF!,1),21)</f>
        <v>21</v>
      </c>
      <c r="Z14" s="25">
        <f>IF(COUNT(#REF!)&gt;1,SMALL(#REF!,2),21)</f>
        <v>21</v>
      </c>
      <c r="AA14" s="25">
        <f>IF(COUNT(#REF!)&gt;2,SMALL(#REF!,3),21)</f>
        <v>21</v>
      </c>
      <c r="AB14" s="25">
        <f>IF(COUNT(#REF!)&gt;3,SMALL(#REF!,4),21)</f>
        <v>21</v>
      </c>
      <c r="AC14" s="25">
        <f>IF(COUNT(#REF!)&gt;4,SMALL(#REF!,5),21)</f>
        <v>21</v>
      </c>
      <c r="AD14">
        <f t="shared" ref="AD14" si="13">21*5-Y14-Z14-AA14-AB14-AC14-((5-COUNT(Y14:AC14))*21)</f>
        <v>0</v>
      </c>
    </row>
    <row r="15" spans="1:35" ht="13" customHeight="1" x14ac:dyDescent="0.15">
      <c r="A15" s="28"/>
      <c r="B15" s="8" t="s">
        <v>121</v>
      </c>
      <c r="C15" s="28" t="s">
        <v>27</v>
      </c>
      <c r="D15" s="28">
        <v>5</v>
      </c>
      <c r="E15" s="28"/>
      <c r="F15" s="28"/>
      <c r="G15" s="28">
        <v>6</v>
      </c>
      <c r="H15" s="28"/>
      <c r="I15" s="31"/>
      <c r="J15" s="28"/>
      <c r="K15" s="28"/>
      <c r="L15" s="63">
        <f>IF(T15&gt;20," ",T15)</f>
        <v>5</v>
      </c>
      <c r="M15" s="21">
        <f>IF(U15&gt;20," ",U15)</f>
        <v>6</v>
      </c>
      <c r="N15" s="21" t="str">
        <f>IF(V15&gt;20," ",V15)</f>
        <v xml:space="preserve"> </v>
      </c>
      <c r="O15" s="28"/>
      <c r="P15" s="28"/>
      <c r="Q15" s="28"/>
      <c r="R15" s="24">
        <f>IF(W15&lt;1," ",W15)</f>
        <v>31</v>
      </c>
      <c r="T15" s="25">
        <f t="shared" si="2"/>
        <v>5</v>
      </c>
      <c r="U15" s="36">
        <f t="shared" si="3"/>
        <v>6</v>
      </c>
      <c r="V15" s="25">
        <f t="shared" si="4"/>
        <v>21</v>
      </c>
      <c r="W15" s="25">
        <f t="shared" si="5"/>
        <v>31</v>
      </c>
      <c r="Y15" s="36">
        <f t="shared" si="6"/>
        <v>5</v>
      </c>
      <c r="Z15" s="36">
        <f t="shared" si="7"/>
        <v>6</v>
      </c>
      <c r="AA15" s="36">
        <f t="shared" si="8"/>
        <v>21</v>
      </c>
      <c r="AB15" s="36">
        <v>46</v>
      </c>
      <c r="AC15" s="36">
        <f t="shared" si="10"/>
        <v>21</v>
      </c>
      <c r="AD15" s="25">
        <f t="shared" si="11"/>
        <v>6</v>
      </c>
    </row>
    <row r="16" spans="1:35" ht="13" customHeight="1" x14ac:dyDescent="0.15">
      <c r="A16" s="117"/>
      <c r="B16" s="95" t="s">
        <v>126</v>
      </c>
      <c r="C16" s="104" t="s">
        <v>127</v>
      </c>
      <c r="D16" s="28"/>
      <c r="E16" s="8"/>
      <c r="F16" s="8">
        <v>10</v>
      </c>
      <c r="G16" s="8">
        <v>13</v>
      </c>
      <c r="H16" s="8">
        <v>9</v>
      </c>
      <c r="I16" s="31"/>
      <c r="J16" s="8"/>
      <c r="K16" s="8"/>
      <c r="L16" s="63">
        <f>IF(T16&gt;20," ",T16)</f>
        <v>9</v>
      </c>
      <c r="M16" s="21">
        <v>10</v>
      </c>
      <c r="N16" s="21">
        <f>IF(V16&gt;20," ",V16)</f>
        <v>13</v>
      </c>
      <c r="O16" s="8"/>
      <c r="P16" s="8"/>
      <c r="Q16" s="8"/>
      <c r="R16" s="24">
        <v>31</v>
      </c>
      <c r="T16" s="36">
        <f t="shared" si="2"/>
        <v>9</v>
      </c>
      <c r="U16">
        <f>IF(COUNT(#REF!)&gt;1,SMALL(#REF!,2),21)</f>
        <v>21</v>
      </c>
      <c r="V16" s="36">
        <f t="shared" si="4"/>
        <v>13</v>
      </c>
      <c r="W16" s="36">
        <f t="shared" si="5"/>
        <v>20</v>
      </c>
      <c r="Y16" s="25">
        <f>IF(COUNT(#REF!)&gt;0,SMALL(#REF!,1),21)</f>
        <v>21</v>
      </c>
      <c r="Z16" s="25">
        <f>IF(COUNT(#REF!)&gt;1,SMALL(#REF!,2),21)</f>
        <v>21</v>
      </c>
      <c r="AA16" s="25">
        <f>IF(COUNT(#REF!)&gt;2,SMALL(#REF!,3),21)</f>
        <v>21</v>
      </c>
      <c r="AB16" s="25">
        <f>IF(COUNT(#REF!)&gt;3,SMALL(#REF!,4),21)</f>
        <v>21</v>
      </c>
      <c r="AC16" s="25">
        <f>IF(COUNT(#REF!)&gt;4,SMALL(#REF!,5),21)</f>
        <v>21</v>
      </c>
      <c r="AD16" s="36">
        <f t="shared" si="11"/>
        <v>0</v>
      </c>
    </row>
    <row r="17" spans="1:30" ht="13" customHeight="1" x14ac:dyDescent="0.15">
      <c r="A17" s="28"/>
      <c r="B17" s="8" t="s">
        <v>115</v>
      </c>
      <c r="C17" s="28" t="s">
        <v>15</v>
      </c>
      <c r="D17" s="28"/>
      <c r="E17" s="28">
        <v>1</v>
      </c>
      <c r="F17" s="28"/>
      <c r="G17" s="28"/>
      <c r="H17" s="28"/>
      <c r="I17" s="31"/>
      <c r="J17" s="28"/>
      <c r="K17" s="28"/>
      <c r="L17" s="63">
        <v>1</v>
      </c>
      <c r="M17" s="21" t="str">
        <f>IF(U17&gt;20," ",U17)</f>
        <v xml:space="preserve"> </v>
      </c>
      <c r="N17" s="21" t="str">
        <f>IF(V17&gt;20," ",V17)</f>
        <v xml:space="preserve"> </v>
      </c>
      <c r="O17" s="28"/>
      <c r="P17" s="28"/>
      <c r="Q17" s="28"/>
      <c r="R17" s="24">
        <v>20</v>
      </c>
      <c r="T17">
        <f>IF(COUNT(#REF!)&gt;0,SMALL(#REF!,1),21)</f>
        <v>21</v>
      </c>
      <c r="U17" s="25">
        <f t="shared" si="3"/>
        <v>21</v>
      </c>
      <c r="V17">
        <f>IF(COUNT(#REF!)&gt;2,SMALL(#REF!,3),21)</f>
        <v>21</v>
      </c>
      <c r="W17">
        <f t="shared" si="5"/>
        <v>0</v>
      </c>
      <c r="Y17" s="25">
        <f t="shared" si="6"/>
        <v>1</v>
      </c>
      <c r="Z17" s="25">
        <f t="shared" si="7"/>
        <v>21</v>
      </c>
      <c r="AA17" s="25">
        <f t="shared" si="8"/>
        <v>21</v>
      </c>
      <c r="AB17" s="25">
        <f t="shared" si="9"/>
        <v>21</v>
      </c>
      <c r="AC17" s="25">
        <f t="shared" si="10"/>
        <v>21</v>
      </c>
      <c r="AD17">
        <f t="shared" si="11"/>
        <v>20</v>
      </c>
    </row>
    <row r="18" spans="1:30" ht="13" customHeight="1" x14ac:dyDescent="0.15">
      <c r="A18" s="28" t="str">
        <f>IF(AD24&lt;1," ",AD24)</f>
        <v xml:space="preserve"> </v>
      </c>
      <c r="B18" s="95" t="s">
        <v>141</v>
      </c>
      <c r="C18" s="95" t="s">
        <v>142</v>
      </c>
      <c r="D18" s="8"/>
      <c r="E18" s="8"/>
      <c r="F18" s="8"/>
      <c r="G18" s="8">
        <v>10</v>
      </c>
      <c r="H18" s="8"/>
      <c r="I18" s="31"/>
      <c r="J18" s="8"/>
      <c r="K18" s="8"/>
      <c r="L18" s="63">
        <v>10</v>
      </c>
      <c r="M18" s="21" t="str">
        <f>IF(U18&gt;20," ",U18)</f>
        <v xml:space="preserve"> </v>
      </c>
      <c r="N18" s="21" t="str">
        <f>IF(V18&gt;20," ",V18)</f>
        <v xml:space="preserve"> </v>
      </c>
      <c r="O18" s="8"/>
      <c r="P18" s="8"/>
      <c r="Q18" s="8"/>
      <c r="R18" s="24">
        <v>11</v>
      </c>
      <c r="T18" s="25">
        <f t="shared" si="2"/>
        <v>10</v>
      </c>
      <c r="U18" s="36">
        <f t="shared" si="3"/>
        <v>21</v>
      </c>
      <c r="V18" s="25">
        <f t="shared" si="4"/>
        <v>21</v>
      </c>
      <c r="W18" s="25">
        <f t="shared" si="5"/>
        <v>11</v>
      </c>
      <c r="Y18" s="36">
        <f t="shared" si="6"/>
        <v>10</v>
      </c>
      <c r="Z18" s="36">
        <f t="shared" si="7"/>
        <v>21</v>
      </c>
      <c r="AA18" s="36">
        <f t="shared" si="8"/>
        <v>21</v>
      </c>
      <c r="AB18" s="36">
        <f t="shared" si="9"/>
        <v>21</v>
      </c>
      <c r="AC18" s="36">
        <f t="shared" si="10"/>
        <v>21</v>
      </c>
      <c r="AD18" s="25">
        <f t="shared" si="11"/>
        <v>11</v>
      </c>
    </row>
    <row r="19" spans="1:30" ht="13" customHeight="1" x14ac:dyDescent="0.15">
      <c r="A19" s="28" t="str">
        <f>IF(AD25&lt;1," ",AD25)</f>
        <v xml:space="preserve"> </v>
      </c>
      <c r="B19" s="8" t="s">
        <v>143</v>
      </c>
      <c r="C19" s="8" t="s">
        <v>21</v>
      </c>
      <c r="D19" s="8"/>
      <c r="E19" s="8"/>
      <c r="F19" s="8"/>
      <c r="G19" s="8">
        <v>12</v>
      </c>
      <c r="H19" s="8"/>
      <c r="I19" s="31"/>
      <c r="J19" s="8"/>
      <c r="K19" s="8"/>
      <c r="L19" s="63">
        <f>IF(T19&gt;20," ",T19)</f>
        <v>12</v>
      </c>
      <c r="M19" s="21" t="str">
        <f>IF(U19&gt;20," ",U19)</f>
        <v xml:space="preserve"> </v>
      </c>
      <c r="N19" s="21" t="str">
        <f>IF(V19&gt;20," ",V19)</f>
        <v xml:space="preserve"> </v>
      </c>
      <c r="O19" s="8"/>
      <c r="P19" s="8"/>
      <c r="Q19" s="8"/>
      <c r="R19" s="24">
        <f>IF(W19&lt;1," ",W19)</f>
        <v>9</v>
      </c>
      <c r="T19" s="25">
        <f t="shared" si="2"/>
        <v>12</v>
      </c>
      <c r="U19">
        <f>IF(COUNT(#REF!)&gt;1,SMALL(#REF!,2),21)</f>
        <v>21</v>
      </c>
      <c r="V19" s="25">
        <f t="shared" si="4"/>
        <v>21</v>
      </c>
      <c r="W19" s="25">
        <f t="shared" si="5"/>
        <v>9</v>
      </c>
      <c r="Y19" s="25">
        <f>IF(COUNT(#REF!)&gt;0,SMALL(#REF!,1),21)</f>
        <v>21</v>
      </c>
      <c r="Z19" s="25">
        <f>IF(COUNT(#REF!)&gt;1,SMALL(#REF!,2),21)</f>
        <v>21</v>
      </c>
      <c r="AA19" s="25">
        <f>IF(COUNT(#REF!)&gt;2,SMALL(#REF!,3),21)</f>
        <v>21</v>
      </c>
      <c r="AB19" s="25">
        <f>IF(COUNT(#REF!)&gt;3,SMALL(#REF!,4),21)</f>
        <v>21</v>
      </c>
      <c r="AC19" s="25">
        <f>IF(COUNT(#REF!)&gt;4,SMALL(#REF!,5),21)</f>
        <v>21</v>
      </c>
      <c r="AD19" s="25">
        <f t="shared" si="11"/>
        <v>0</v>
      </c>
    </row>
    <row r="20" spans="1:30" ht="13" customHeight="1" x14ac:dyDescent="0.15">
      <c r="A20" s="28" t="str">
        <f t="shared" ref="A20:A23" si="14">IF(AD26&lt;1," ",AD26)</f>
        <v xml:space="preserve"> </v>
      </c>
      <c r="B20" s="8" t="s">
        <v>188</v>
      </c>
      <c r="C20" s="8" t="s">
        <v>189</v>
      </c>
      <c r="D20" s="8"/>
      <c r="E20" s="8"/>
      <c r="F20" s="8"/>
      <c r="G20" s="8"/>
      <c r="H20" s="8"/>
      <c r="I20" s="31">
        <v>8</v>
      </c>
      <c r="J20" s="8"/>
      <c r="K20" s="8"/>
      <c r="L20" s="63">
        <v>8</v>
      </c>
      <c r="M20" s="21"/>
      <c r="N20" s="21"/>
      <c r="O20" s="8"/>
      <c r="P20" s="8"/>
      <c r="Q20" s="8"/>
      <c r="R20" s="24">
        <v>13</v>
      </c>
    </row>
    <row r="21" spans="1:30" ht="13" customHeight="1" x14ac:dyDescent="0.15">
      <c r="A21" s="28" t="str">
        <f t="shared" si="14"/>
        <v xml:space="preserve"> </v>
      </c>
      <c r="B21" s="8"/>
      <c r="C21" s="8"/>
      <c r="D21" s="8"/>
      <c r="E21" s="8"/>
      <c r="F21" s="8"/>
      <c r="G21" s="8"/>
      <c r="H21" s="8"/>
      <c r="I21" s="31"/>
      <c r="J21" s="8"/>
      <c r="K21" s="8"/>
      <c r="L21" s="63"/>
      <c r="M21" s="21"/>
      <c r="N21" s="21"/>
      <c r="O21" s="8"/>
      <c r="P21" s="8"/>
      <c r="Q21" s="8"/>
      <c r="R21" s="24" t="str">
        <f t="shared" ref="R21:R23" si="15">IF(W21&lt;1," ",W21)</f>
        <v xml:space="preserve"> </v>
      </c>
    </row>
    <row r="22" spans="1:30" ht="13" customHeight="1" x14ac:dyDescent="0.15">
      <c r="A22" s="28" t="str">
        <f t="shared" si="14"/>
        <v xml:space="preserve"> </v>
      </c>
      <c r="B22" s="8"/>
      <c r="C22" s="8"/>
      <c r="D22" s="8"/>
      <c r="E22" s="8"/>
      <c r="F22" s="8"/>
      <c r="G22" s="8"/>
      <c r="H22" s="8"/>
      <c r="I22" s="31"/>
      <c r="J22" s="8"/>
      <c r="K22" s="8"/>
      <c r="L22" s="63"/>
      <c r="M22" s="21"/>
      <c r="N22" s="21"/>
      <c r="O22" s="8"/>
      <c r="P22" s="8"/>
      <c r="Q22" s="8"/>
      <c r="R22" s="24" t="str">
        <f t="shared" si="15"/>
        <v xml:space="preserve"> </v>
      </c>
    </row>
    <row r="23" spans="1:30" ht="13" customHeight="1" x14ac:dyDescent="0.15">
      <c r="A23" s="28" t="str">
        <f t="shared" si="14"/>
        <v xml:space="preserve"> </v>
      </c>
      <c r="B23" s="8"/>
      <c r="C23" s="8"/>
      <c r="D23" s="8"/>
      <c r="E23" s="8"/>
      <c r="F23" s="8"/>
      <c r="G23" s="8"/>
      <c r="H23" s="8"/>
      <c r="I23" s="31"/>
      <c r="J23" s="8"/>
      <c r="K23" s="8"/>
      <c r="L23" s="63"/>
      <c r="M23" s="21"/>
      <c r="N23" s="21"/>
      <c r="O23" s="8"/>
      <c r="P23" s="8"/>
      <c r="Q23" s="8"/>
      <c r="R23" s="24" t="str">
        <f t="shared" si="15"/>
        <v xml:space="preserve"> </v>
      </c>
    </row>
    <row r="24" spans="1:30" ht="13" customHeight="1" x14ac:dyDescent="0.15"/>
    <row r="25" spans="1:30" ht="13" customHeight="1" x14ac:dyDescent="0.15"/>
    <row r="26" spans="1:30" ht="13" customHeight="1" x14ac:dyDescent="0.15"/>
    <row r="27" spans="1:30" ht="13" customHeight="1" x14ac:dyDescent="0.15"/>
    <row r="28" spans="1:30" ht="13" customHeight="1" x14ac:dyDescent="0.15"/>
    <row r="29" spans="1:30" ht="13" customHeight="1" x14ac:dyDescent="0.15"/>
    <row r="30" spans="1:30" ht="13" customHeight="1" x14ac:dyDescent="0.15"/>
    <row r="31" spans="1:30" ht="13" customHeight="1" x14ac:dyDescent="0.15"/>
    <row r="32" spans="1:30" ht="13" customHeight="1" x14ac:dyDescent="0.15"/>
    <row r="33" ht="13" customHeight="1" x14ac:dyDescent="0.15"/>
    <row r="34" ht="13" customHeight="1" x14ac:dyDescent="0.15"/>
    <row r="35" ht="13" customHeight="1" x14ac:dyDescent="0.15"/>
    <row r="36" ht="13" customHeight="1" x14ac:dyDescent="0.15"/>
    <row r="37" ht="13" customHeight="1" x14ac:dyDescent="0.15"/>
    <row r="38" ht="13" customHeight="1" x14ac:dyDescent="0.15"/>
    <row r="39" ht="13" customHeight="1" x14ac:dyDescent="0.15"/>
    <row r="40" ht="13" customHeight="1" x14ac:dyDescent="0.15"/>
    <row r="41" ht="13" customHeight="1" x14ac:dyDescent="0.15"/>
    <row r="42" ht="13" customHeight="1" x14ac:dyDescent="0.15"/>
    <row r="43" ht="13" customHeight="1" x14ac:dyDescent="0.15"/>
    <row r="44" ht="13" customHeight="1" x14ac:dyDescent="0.15"/>
    <row r="45" ht="13" customHeight="1" x14ac:dyDescent="0.15"/>
    <row r="46" ht="13" customHeight="1" x14ac:dyDescent="0.15"/>
    <row r="47" ht="13" customHeight="1" x14ac:dyDescent="0.15"/>
    <row r="48" ht="13" customHeight="1" x14ac:dyDescent="0.15"/>
    <row r="49" ht="13" customHeight="1" x14ac:dyDescent="0.15"/>
    <row r="50" ht="13" customHeight="1" x14ac:dyDescent="0.15"/>
    <row r="51" ht="13" customHeight="1" x14ac:dyDescent="0.15"/>
    <row r="52" ht="13" customHeight="1" x14ac:dyDescent="0.15"/>
    <row r="53" ht="13" customHeight="1" x14ac:dyDescent="0.15"/>
    <row r="54" ht="13" customHeight="1" x14ac:dyDescent="0.15"/>
    <row r="55" ht="13" customHeight="1" x14ac:dyDescent="0.15"/>
    <row r="56" ht="13" customHeight="1" x14ac:dyDescent="0.15"/>
    <row r="57" ht="13" customHeight="1" x14ac:dyDescent="0.15"/>
    <row r="58" ht="13" customHeight="1" x14ac:dyDescent="0.15"/>
    <row r="59" ht="13" customHeight="1" x14ac:dyDescent="0.15"/>
    <row r="60" ht="13" customHeight="1" x14ac:dyDescent="0.15"/>
    <row r="61" ht="13" customHeight="1" x14ac:dyDescent="0.15"/>
    <row r="62" ht="13" customHeight="1" x14ac:dyDescent="0.15"/>
    <row r="63" ht="13" customHeight="1" x14ac:dyDescent="0.15"/>
    <row r="64" ht="13" customHeight="1" x14ac:dyDescent="0.15"/>
    <row r="65" ht="13" customHeight="1" x14ac:dyDescent="0.15"/>
    <row r="66" ht="13" customHeight="1" x14ac:dyDescent="0.15"/>
    <row r="67" ht="13" customHeight="1" x14ac:dyDescent="0.15"/>
    <row r="68" ht="13" customHeight="1" x14ac:dyDescent="0.15"/>
    <row r="69" ht="13" customHeight="1" x14ac:dyDescent="0.15"/>
    <row r="70" ht="13" customHeight="1" x14ac:dyDescent="0.15"/>
    <row r="71" ht="13" customHeight="1" x14ac:dyDescent="0.15"/>
    <row r="72" ht="13" customHeight="1" x14ac:dyDescent="0.15"/>
    <row r="73" ht="13" customHeight="1" x14ac:dyDescent="0.15"/>
    <row r="74" ht="13" customHeight="1" x14ac:dyDescent="0.15"/>
    <row r="75" ht="13" customHeight="1" x14ac:dyDescent="0.15"/>
    <row r="76" ht="13" customHeight="1" x14ac:dyDescent="0.15"/>
    <row r="77" ht="13" customHeight="1" x14ac:dyDescent="0.15"/>
    <row r="78" ht="13" customHeight="1" x14ac:dyDescent="0.15"/>
    <row r="79" ht="13" customHeight="1" x14ac:dyDescent="0.15"/>
    <row r="80" ht="13" customHeight="1" x14ac:dyDescent="0.15"/>
    <row r="81" ht="13" customHeight="1" x14ac:dyDescent="0.15"/>
    <row r="82" ht="13" customHeight="1" x14ac:dyDescent="0.15"/>
    <row r="83" ht="13" customHeight="1" x14ac:dyDescent="0.15"/>
    <row r="84" ht="13" customHeight="1" x14ac:dyDescent="0.15"/>
    <row r="85" ht="13" customHeight="1" x14ac:dyDescent="0.15"/>
    <row r="86" ht="13" customHeight="1" x14ac:dyDescent="0.15"/>
    <row r="87" ht="13" customHeight="1" x14ac:dyDescent="0.15"/>
  </sheetData>
  <sortState xmlns:xlrd2="http://schemas.microsoft.com/office/spreadsheetml/2017/richdata2" ref="A5:R19">
    <sortCondition descending="1" ref="R5:R19"/>
  </sortState>
  <mergeCells count="2">
    <mergeCell ref="A1:E1"/>
    <mergeCell ref="AF2:AI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456"/>
  <sheetViews>
    <sheetView tabSelected="1" zoomScale="106" workbookViewId="0">
      <selection activeCell="D23" sqref="D23"/>
    </sheetView>
  </sheetViews>
  <sheetFormatPr baseColWidth="10" defaultColWidth="12" defaultRowHeight="13" x14ac:dyDescent="0.15"/>
  <cols>
    <col min="1" max="1" width="7" customWidth="1"/>
    <col min="2" max="3" width="22.796875" customWidth="1"/>
    <col min="4" max="6" width="13.3984375" customWidth="1"/>
    <col min="7" max="8" width="16" customWidth="1"/>
    <col min="9" max="9" width="18" customWidth="1"/>
    <col min="10" max="11" width="3.3984375" hidden="1" customWidth="1"/>
    <col min="12" max="12" width="3.59765625" customWidth="1"/>
    <col min="13" max="13" width="4" customWidth="1"/>
    <col min="14" max="17" width="4.19921875" customWidth="1"/>
    <col min="18" max="18" width="5.3984375" customWidth="1"/>
    <col min="19" max="19" width="4" style="20" customWidth="1"/>
    <col min="20" max="25" width="4" hidden="1" customWidth="1"/>
    <col min="26" max="26" width="3.796875" hidden="1" customWidth="1"/>
    <col min="27" max="29" width="3.59765625" hidden="1" customWidth="1"/>
    <col min="30" max="30" width="5.3984375" hidden="1" customWidth="1"/>
  </cols>
  <sheetData>
    <row r="1" spans="1:35" s="25" customFormat="1" ht="25" customHeight="1" thickBot="1" x14ac:dyDescent="0.35">
      <c r="A1" s="167" t="s">
        <v>128</v>
      </c>
      <c r="B1" s="168"/>
      <c r="C1" s="168"/>
      <c r="D1" s="168"/>
      <c r="E1" s="168"/>
      <c r="F1" s="168"/>
      <c r="G1" s="37"/>
      <c r="H1" s="37"/>
      <c r="I1" s="38"/>
      <c r="J1" s="37"/>
      <c r="K1" s="37"/>
      <c r="L1" s="76"/>
      <c r="M1" s="39"/>
      <c r="N1" s="39"/>
      <c r="O1" s="39"/>
      <c r="P1" s="39"/>
      <c r="Q1" s="39"/>
      <c r="R1" s="40"/>
      <c r="S1" s="26"/>
    </row>
    <row r="2" spans="1:35" s="25" customFormat="1" ht="25" customHeight="1" thickBot="1" x14ac:dyDescent="0.3">
      <c r="A2" s="41"/>
      <c r="D2" s="56"/>
      <c r="E2" s="37"/>
      <c r="F2" s="37"/>
      <c r="G2" s="57" t="s">
        <v>0</v>
      </c>
      <c r="H2" s="37"/>
      <c r="I2" s="38"/>
      <c r="J2" s="37"/>
      <c r="K2" s="37"/>
      <c r="L2" s="41"/>
      <c r="R2" s="42"/>
      <c r="S2" s="26"/>
      <c r="AF2" s="169"/>
      <c r="AG2" s="169"/>
      <c r="AH2" s="169"/>
      <c r="AI2" s="169"/>
    </row>
    <row r="3" spans="1:35" s="25" customFormat="1" ht="16" customHeight="1" x14ac:dyDescent="0.15">
      <c r="A3" s="33"/>
      <c r="B3" s="43"/>
      <c r="C3" s="43"/>
      <c r="D3" s="64" t="s">
        <v>1</v>
      </c>
      <c r="E3" s="64" t="s">
        <v>2</v>
      </c>
      <c r="F3" s="64" t="s">
        <v>3</v>
      </c>
      <c r="G3" s="64" t="s">
        <v>4</v>
      </c>
      <c r="H3" s="64" t="s">
        <v>5</v>
      </c>
      <c r="I3" s="90" t="s">
        <v>6</v>
      </c>
      <c r="J3" s="65"/>
      <c r="K3" s="44" t="s">
        <v>7</v>
      </c>
      <c r="L3" s="45"/>
      <c r="M3" s="44"/>
      <c r="N3" s="44"/>
      <c r="O3" s="44"/>
      <c r="P3" s="44"/>
      <c r="Q3" s="44"/>
      <c r="R3" s="46"/>
      <c r="S3" s="26"/>
    </row>
    <row r="4" spans="1:35" s="25" customFormat="1" ht="16" customHeight="1" thickBot="1" x14ac:dyDescent="0.2">
      <c r="A4" s="73" t="s">
        <v>8</v>
      </c>
      <c r="B4" s="123" t="s">
        <v>10</v>
      </c>
      <c r="C4" s="123" t="s">
        <v>11</v>
      </c>
      <c r="D4" s="126">
        <v>45277</v>
      </c>
      <c r="E4" s="126">
        <v>45312</v>
      </c>
      <c r="F4" s="126">
        <v>45641</v>
      </c>
      <c r="G4" s="126">
        <v>45655</v>
      </c>
      <c r="H4" s="126">
        <v>45303</v>
      </c>
      <c r="I4" s="127">
        <v>45310</v>
      </c>
      <c r="J4" s="49"/>
      <c r="K4" s="50"/>
      <c r="L4" s="119" t="s">
        <v>13</v>
      </c>
      <c r="M4" s="36"/>
      <c r="N4" s="36"/>
      <c r="O4" s="36"/>
      <c r="P4" s="36"/>
      <c r="Q4" s="36"/>
      <c r="R4" s="62"/>
      <c r="S4" s="26"/>
    </row>
    <row r="5" spans="1:35" s="36" customFormat="1" ht="13" customHeight="1" x14ac:dyDescent="0.15">
      <c r="A5" s="28"/>
      <c r="B5" s="95" t="s">
        <v>130</v>
      </c>
      <c r="C5" s="104" t="s">
        <v>125</v>
      </c>
      <c r="D5" s="8"/>
      <c r="E5" s="8"/>
      <c r="F5" s="8">
        <v>1</v>
      </c>
      <c r="G5" s="8">
        <v>1</v>
      </c>
      <c r="H5" s="8">
        <v>1</v>
      </c>
      <c r="I5" s="28">
        <v>1</v>
      </c>
      <c r="J5" s="18"/>
      <c r="K5" s="128"/>
      <c r="L5" s="28">
        <v>1</v>
      </c>
      <c r="M5" s="28">
        <v>1</v>
      </c>
      <c r="N5" s="28">
        <v>1</v>
      </c>
      <c r="O5" s="8"/>
      <c r="P5" s="8"/>
      <c r="Q5" s="118"/>
      <c r="R5" s="28">
        <v>60</v>
      </c>
      <c r="S5" s="74"/>
      <c r="T5" s="36">
        <f t="shared" ref="T5" si="0">IF(COUNT(D5:K5)&gt;0,SMALL(D5:K5,1),21)</f>
        <v>1</v>
      </c>
      <c r="U5" s="36">
        <f t="shared" ref="U5" si="1">IF(COUNT(D5:K5)&gt;1,SMALL(D5:K5,2),21)</f>
        <v>1</v>
      </c>
      <c r="V5" s="36">
        <f t="shared" ref="V5" si="2">IF(COUNT(D5:K5)&gt;2,SMALL(D5:K5,3),21)</f>
        <v>1</v>
      </c>
      <c r="W5" s="36">
        <f t="shared" ref="W5" si="3">21*3-T5-U5-V5-((3-COUNT(T5:V5))*21)</f>
        <v>60</v>
      </c>
      <c r="Y5" s="36">
        <f t="shared" ref="Y5" si="4">IF(COUNT(D5:K5)&gt;0,SMALL(D5:K5,1),21)</f>
        <v>1</v>
      </c>
      <c r="Z5" s="36">
        <f t="shared" ref="Z5" si="5">IF(COUNT(D5:K5)&gt;1,SMALL(D5:K5,2),21)</f>
        <v>1</v>
      </c>
      <c r="AA5" s="36">
        <f t="shared" ref="AA5" si="6">IF(COUNT(D5:K5)&gt;2,SMALL(D5:K5,3),21)</f>
        <v>1</v>
      </c>
      <c r="AB5" s="36">
        <f t="shared" ref="AB5" si="7">IF(COUNT(D5:K5)&gt;3,SMALL(D5:K5,4),21)</f>
        <v>1</v>
      </c>
      <c r="AC5" s="36">
        <f t="shared" ref="AC5" si="8">IF(COUNT(D5:K5)&gt;4,SMALL(D5:K5,5),21)</f>
        <v>21</v>
      </c>
      <c r="AD5" s="36">
        <f t="shared" ref="AD5" si="9">21*5-Y5-Z5-AA5-AB5-AC5-((5-COUNT(Y5:AC5))*21)</f>
        <v>80</v>
      </c>
    </row>
    <row r="6" spans="1:35" ht="13" customHeight="1" thickBot="1" x14ac:dyDescent="0.2">
      <c r="A6" s="28" t="str">
        <f t="shared" ref="A6:A7" si="10">IF(AD6&lt;1," ",AD6)</f>
        <v xml:space="preserve"> </v>
      </c>
      <c r="B6" s="8" t="s">
        <v>129</v>
      </c>
      <c r="C6" s="28" t="s">
        <v>117</v>
      </c>
      <c r="D6" s="28">
        <v>1</v>
      </c>
      <c r="E6" s="28"/>
      <c r="F6" s="28"/>
      <c r="G6" s="28"/>
      <c r="H6" s="28"/>
      <c r="I6" s="28">
        <v>2</v>
      </c>
      <c r="J6" s="30"/>
      <c r="K6" s="88"/>
      <c r="L6" s="28">
        <v>1</v>
      </c>
      <c r="M6" s="28">
        <v>2</v>
      </c>
      <c r="N6" s="28" t="str">
        <f>IF(V6&gt;20," ",V6)</f>
        <v xml:space="preserve"> </v>
      </c>
      <c r="O6" s="28"/>
      <c r="P6" s="28"/>
      <c r="Q6" s="88"/>
      <c r="R6" s="28">
        <v>39</v>
      </c>
      <c r="T6">
        <f>IF(COUNT(#REF!)&gt;0,SMALL(#REF!,1),21)</f>
        <v>21</v>
      </c>
      <c r="U6">
        <f>IF(COUNT(#REF!)&gt;1,SMALL(#REF!,2),21)</f>
        <v>21</v>
      </c>
      <c r="V6">
        <f>IF(COUNT(#REF!)&gt;2,SMALL(#REF!,3),21)</f>
        <v>21</v>
      </c>
      <c r="W6">
        <f t="shared" ref="W6" si="11">21*3-T6-U6-V6-((3-COUNT(T6:V6))*21)</f>
        <v>0</v>
      </c>
      <c r="Y6" s="25">
        <f>IF(COUNT(#REF!)&gt;0,SMALL(#REF!,1),21)</f>
        <v>21</v>
      </c>
      <c r="Z6" s="25">
        <f>IF(COUNT(#REF!)&gt;1,SMALL(#REF!,2),21)</f>
        <v>21</v>
      </c>
      <c r="AA6" s="25">
        <f>IF(COUNT(#REF!)&gt;2,SMALL(#REF!,3),21)</f>
        <v>21</v>
      </c>
      <c r="AB6" s="25">
        <f>IF(COUNT(#REF!)&gt;3,SMALL(#REF!,4),21)</f>
        <v>21</v>
      </c>
      <c r="AC6" s="25">
        <f>IF(COUNT(#REF!)&gt;4,SMALL(#REF!,5),21)</f>
        <v>21</v>
      </c>
      <c r="AD6">
        <f t="shared" ref="AD6" si="12">21*5-Y6-Z6-AA6-AB6-AC6-((5-COUNT(Y6:AC6))*21)</f>
        <v>0</v>
      </c>
    </row>
    <row r="7" spans="1:35" ht="13" customHeight="1" x14ac:dyDescent="0.15">
      <c r="A7" s="28" t="str">
        <f t="shared" si="10"/>
        <v xml:space="preserve"> </v>
      </c>
      <c r="B7" s="8" t="s">
        <v>140</v>
      </c>
      <c r="C7" s="28" t="s">
        <v>21</v>
      </c>
      <c r="D7" s="28"/>
      <c r="E7" s="28"/>
      <c r="F7" s="28"/>
      <c r="G7" s="28">
        <v>2</v>
      </c>
      <c r="H7" s="28"/>
      <c r="I7" s="28"/>
      <c r="J7" s="65"/>
      <c r="K7" s="44"/>
      <c r="L7" s="28">
        <v>2</v>
      </c>
      <c r="M7" s="28"/>
      <c r="N7" s="28"/>
      <c r="O7" s="28"/>
      <c r="P7" s="28"/>
      <c r="Q7" s="88"/>
      <c r="R7" s="28">
        <v>19</v>
      </c>
    </row>
    <row r="8" spans="1:35" ht="13" customHeight="1" x14ac:dyDescent="0.15">
      <c r="A8" s="95"/>
      <c r="B8" s="95"/>
      <c r="C8" s="104"/>
      <c r="D8" s="8"/>
      <c r="E8" s="8"/>
      <c r="F8" s="8"/>
      <c r="G8" s="8"/>
      <c r="H8" s="8"/>
      <c r="I8" s="28"/>
      <c r="J8" s="10"/>
      <c r="K8" s="8"/>
      <c r="L8" s="21"/>
      <c r="M8" s="21"/>
      <c r="N8" s="21"/>
      <c r="O8" s="2"/>
      <c r="P8" s="2"/>
      <c r="Q8" s="93"/>
      <c r="R8" s="28"/>
    </row>
    <row r="9" spans="1:35" ht="13" customHeight="1" x14ac:dyDescent="0.15">
      <c r="R9" s="95"/>
    </row>
    <row r="10" spans="1:35" ht="13" customHeight="1" x14ac:dyDescent="0.15"/>
    <row r="11" spans="1:35" ht="13" customHeight="1" x14ac:dyDescent="0.15"/>
    <row r="12" spans="1:35" ht="13" customHeight="1" x14ac:dyDescent="0.15"/>
    <row r="13" spans="1:35" ht="13" customHeight="1" x14ac:dyDescent="0.15"/>
    <row r="14" spans="1:35" ht="13" customHeight="1" x14ac:dyDescent="0.15"/>
    <row r="15" spans="1:35" ht="13" customHeight="1" x14ac:dyDescent="0.15"/>
    <row r="16" spans="1:35" ht="13" customHeight="1" x14ac:dyDescent="0.15"/>
    <row r="17" ht="13" customHeight="1" x14ac:dyDescent="0.15"/>
    <row r="18" ht="13" customHeight="1" x14ac:dyDescent="0.15"/>
    <row r="19" ht="13" customHeight="1" x14ac:dyDescent="0.15"/>
    <row r="20" ht="13" customHeight="1" x14ac:dyDescent="0.15"/>
    <row r="21" ht="13" customHeight="1" x14ac:dyDescent="0.15"/>
    <row r="22" ht="13" customHeight="1" x14ac:dyDescent="0.15"/>
    <row r="23" ht="13" customHeight="1" x14ac:dyDescent="0.15"/>
    <row r="24" ht="13" customHeight="1" x14ac:dyDescent="0.15"/>
    <row r="25" ht="13" customHeight="1" x14ac:dyDescent="0.15"/>
    <row r="26" ht="13" customHeight="1" x14ac:dyDescent="0.15"/>
    <row r="27" ht="13" customHeight="1" x14ac:dyDescent="0.15"/>
    <row r="28" ht="13" customHeight="1" x14ac:dyDescent="0.15"/>
    <row r="29" ht="13" customHeight="1" x14ac:dyDescent="0.15"/>
    <row r="30" ht="13" customHeight="1" x14ac:dyDescent="0.15"/>
    <row r="31" ht="13" customHeight="1" x14ac:dyDescent="0.15"/>
    <row r="32" ht="13" customHeight="1" x14ac:dyDescent="0.15"/>
    <row r="33" ht="13" customHeight="1" x14ac:dyDescent="0.15"/>
    <row r="34" ht="13" customHeight="1" x14ac:dyDescent="0.15"/>
    <row r="35" ht="13" customHeight="1" x14ac:dyDescent="0.15"/>
    <row r="36" ht="13" customHeight="1" x14ac:dyDescent="0.15"/>
    <row r="37" ht="13" customHeight="1" x14ac:dyDescent="0.15"/>
    <row r="38" ht="13" customHeight="1" x14ac:dyDescent="0.15"/>
    <row r="39" ht="13" customHeight="1" x14ac:dyDescent="0.15"/>
    <row r="40" ht="13" customHeight="1" x14ac:dyDescent="0.15"/>
    <row r="41" ht="13" customHeight="1" x14ac:dyDescent="0.15"/>
    <row r="42" ht="13" customHeight="1" x14ac:dyDescent="0.15"/>
    <row r="43" ht="13" customHeight="1" x14ac:dyDescent="0.15"/>
    <row r="44" ht="13" customHeight="1" x14ac:dyDescent="0.15"/>
    <row r="45" ht="13" customHeight="1" x14ac:dyDescent="0.15"/>
    <row r="46" ht="13" customHeight="1" x14ac:dyDescent="0.15"/>
    <row r="47" ht="13" customHeight="1" x14ac:dyDescent="0.15"/>
    <row r="48" ht="13" customHeight="1" x14ac:dyDescent="0.15"/>
    <row r="49" ht="13" customHeight="1" x14ac:dyDescent="0.15"/>
    <row r="50" ht="13" customHeight="1" x14ac:dyDescent="0.15"/>
    <row r="51" ht="13" customHeight="1" x14ac:dyDescent="0.15"/>
    <row r="52" ht="13" customHeight="1" x14ac:dyDescent="0.15"/>
    <row r="53" ht="13" customHeight="1" x14ac:dyDescent="0.15"/>
    <row r="54" ht="13" customHeight="1" x14ac:dyDescent="0.15"/>
    <row r="55" ht="13" customHeight="1" x14ac:dyDescent="0.15"/>
    <row r="56" ht="13" customHeight="1" x14ac:dyDescent="0.15"/>
    <row r="57" ht="13" customHeight="1" x14ac:dyDescent="0.15"/>
    <row r="58" ht="13" customHeight="1" x14ac:dyDescent="0.15"/>
    <row r="59" ht="13" customHeight="1" x14ac:dyDescent="0.15"/>
    <row r="60" ht="13" customHeight="1" x14ac:dyDescent="0.15"/>
    <row r="61" ht="13" customHeight="1" x14ac:dyDescent="0.15"/>
    <row r="62" ht="13" customHeight="1" x14ac:dyDescent="0.15"/>
    <row r="63" ht="13" customHeight="1" x14ac:dyDescent="0.15"/>
    <row r="64" ht="13" customHeight="1" x14ac:dyDescent="0.15"/>
    <row r="65" ht="13" customHeight="1" x14ac:dyDescent="0.15"/>
    <row r="66" ht="13" customHeight="1" x14ac:dyDescent="0.15"/>
    <row r="67" ht="13" customHeight="1" x14ac:dyDescent="0.15"/>
    <row r="68" ht="13" customHeight="1" x14ac:dyDescent="0.15"/>
    <row r="69" ht="13" customHeight="1" x14ac:dyDescent="0.15"/>
    <row r="70" ht="13" customHeight="1" x14ac:dyDescent="0.15"/>
    <row r="71" ht="13" customHeight="1" x14ac:dyDescent="0.15"/>
    <row r="72" ht="13" customHeight="1" x14ac:dyDescent="0.15"/>
    <row r="73" ht="13" customHeight="1" x14ac:dyDescent="0.15"/>
    <row r="74" ht="13" customHeight="1" x14ac:dyDescent="0.15"/>
    <row r="75" ht="13" customHeight="1" x14ac:dyDescent="0.15"/>
    <row r="76" ht="13" customHeight="1" x14ac:dyDescent="0.15"/>
    <row r="77" ht="13" customHeight="1" x14ac:dyDescent="0.15"/>
    <row r="78" ht="13" customHeight="1" x14ac:dyDescent="0.15"/>
    <row r="79" ht="13" customHeight="1" x14ac:dyDescent="0.15"/>
    <row r="80" ht="13" customHeight="1" x14ac:dyDescent="0.15"/>
    <row r="81" ht="13" customHeight="1" x14ac:dyDescent="0.15"/>
    <row r="82" ht="13" customHeight="1" x14ac:dyDescent="0.15"/>
    <row r="83" ht="13" customHeight="1" x14ac:dyDescent="0.15"/>
    <row r="84" ht="13" customHeight="1" x14ac:dyDescent="0.15"/>
    <row r="85" ht="13" customHeight="1" x14ac:dyDescent="0.15"/>
    <row r="86" ht="13" customHeight="1" x14ac:dyDescent="0.15"/>
    <row r="87" ht="13" customHeight="1" x14ac:dyDescent="0.15"/>
    <row r="88" ht="13" customHeight="1" x14ac:dyDescent="0.15"/>
    <row r="89" ht="13" customHeight="1" x14ac:dyDescent="0.15"/>
    <row r="90" ht="13" customHeight="1" x14ac:dyDescent="0.15"/>
    <row r="91" ht="13" customHeight="1" x14ac:dyDescent="0.15"/>
    <row r="92" ht="13" customHeight="1" x14ac:dyDescent="0.15"/>
    <row r="93" ht="13" customHeight="1" x14ac:dyDescent="0.15"/>
    <row r="94" ht="13" customHeight="1" x14ac:dyDescent="0.15"/>
    <row r="95" ht="13" customHeight="1" x14ac:dyDescent="0.15"/>
    <row r="96" ht="13" customHeight="1" x14ac:dyDescent="0.15"/>
    <row r="97" ht="13" customHeight="1" x14ac:dyDescent="0.15"/>
    <row r="98" ht="13" customHeight="1" x14ac:dyDescent="0.15"/>
    <row r="99" ht="13" customHeight="1" x14ac:dyDescent="0.15"/>
    <row r="100" ht="13" customHeight="1" x14ac:dyDescent="0.15"/>
    <row r="101" ht="13" customHeight="1" x14ac:dyDescent="0.15"/>
    <row r="102" ht="13" customHeight="1" x14ac:dyDescent="0.15"/>
    <row r="103" ht="13" customHeight="1" x14ac:dyDescent="0.15"/>
    <row r="104" ht="13" customHeight="1" x14ac:dyDescent="0.15"/>
    <row r="105" ht="13" customHeight="1" x14ac:dyDescent="0.15"/>
    <row r="106" ht="13" customHeight="1" x14ac:dyDescent="0.15"/>
    <row r="107" ht="13" customHeight="1" x14ac:dyDescent="0.15"/>
    <row r="108" ht="13" customHeight="1" x14ac:dyDescent="0.15"/>
    <row r="109" ht="13" customHeight="1" x14ac:dyDescent="0.15"/>
    <row r="110" ht="13" customHeight="1" x14ac:dyDescent="0.15"/>
    <row r="111" ht="13" customHeight="1" x14ac:dyDescent="0.15"/>
    <row r="112" ht="13" customHeight="1" x14ac:dyDescent="0.15"/>
    <row r="113" ht="13" customHeight="1" x14ac:dyDescent="0.15"/>
    <row r="114" ht="13" customHeight="1" x14ac:dyDescent="0.15"/>
    <row r="115" ht="13" customHeight="1" x14ac:dyDescent="0.15"/>
    <row r="116" ht="13" customHeight="1" x14ac:dyDescent="0.15"/>
    <row r="117" ht="13" customHeight="1" x14ac:dyDescent="0.15"/>
    <row r="118" ht="13" customHeight="1" x14ac:dyDescent="0.15"/>
    <row r="119" ht="13" customHeight="1" x14ac:dyDescent="0.15"/>
    <row r="120" ht="13" customHeight="1" x14ac:dyDescent="0.15"/>
    <row r="121" ht="13" customHeight="1" x14ac:dyDescent="0.15"/>
    <row r="122" ht="13" customHeight="1" x14ac:dyDescent="0.15"/>
    <row r="123" ht="13" customHeight="1" x14ac:dyDescent="0.15"/>
    <row r="124" ht="13" customHeight="1" x14ac:dyDescent="0.15"/>
    <row r="125" ht="13" customHeight="1" x14ac:dyDescent="0.15"/>
    <row r="126" ht="13" customHeight="1" x14ac:dyDescent="0.15"/>
    <row r="127" ht="13" customHeight="1" x14ac:dyDescent="0.15"/>
    <row r="128" ht="13" customHeight="1" x14ac:dyDescent="0.15"/>
    <row r="129" ht="13" customHeight="1" x14ac:dyDescent="0.15"/>
    <row r="130" ht="13" customHeight="1" x14ac:dyDescent="0.15"/>
    <row r="131" ht="13" customHeight="1" x14ac:dyDescent="0.15"/>
    <row r="132" ht="13" customHeight="1" x14ac:dyDescent="0.15"/>
    <row r="133" ht="13" customHeight="1" x14ac:dyDescent="0.15"/>
    <row r="134" ht="13" customHeight="1" x14ac:dyDescent="0.15"/>
    <row r="135" ht="13" customHeight="1" x14ac:dyDescent="0.15"/>
    <row r="136" ht="13" customHeight="1" x14ac:dyDescent="0.15"/>
    <row r="137" ht="13" customHeight="1" x14ac:dyDescent="0.15"/>
    <row r="138" ht="13" customHeight="1" x14ac:dyDescent="0.15"/>
    <row r="139" ht="13" customHeight="1" x14ac:dyDescent="0.15"/>
    <row r="140" ht="13" customHeight="1" x14ac:dyDescent="0.15"/>
    <row r="141" ht="13" customHeight="1" x14ac:dyDescent="0.15"/>
    <row r="142" ht="13" customHeight="1" x14ac:dyDescent="0.15"/>
    <row r="143" ht="13" customHeight="1" x14ac:dyDescent="0.15"/>
    <row r="144" ht="13" customHeight="1" x14ac:dyDescent="0.15"/>
    <row r="145" ht="13" customHeight="1" x14ac:dyDescent="0.15"/>
    <row r="146" ht="13" customHeight="1" x14ac:dyDescent="0.15"/>
    <row r="147" ht="13" customHeight="1" x14ac:dyDescent="0.15"/>
    <row r="148" ht="13" customHeight="1" x14ac:dyDescent="0.15"/>
    <row r="149" ht="13" customHeight="1" x14ac:dyDescent="0.15"/>
    <row r="150" ht="13" customHeight="1" x14ac:dyDescent="0.15"/>
    <row r="151" ht="13" customHeight="1" x14ac:dyDescent="0.15"/>
    <row r="152" ht="13" customHeight="1" x14ac:dyDescent="0.15"/>
    <row r="153" ht="13" customHeight="1" x14ac:dyDescent="0.15"/>
    <row r="154" ht="13" customHeight="1" x14ac:dyDescent="0.15"/>
    <row r="155" ht="13" customHeight="1" x14ac:dyDescent="0.15"/>
    <row r="156" ht="13" customHeight="1" x14ac:dyDescent="0.15"/>
    <row r="157" ht="13" customHeight="1" x14ac:dyDescent="0.15"/>
    <row r="158" ht="13" customHeight="1" x14ac:dyDescent="0.15"/>
    <row r="159" ht="13" customHeight="1" x14ac:dyDescent="0.15"/>
    <row r="160" ht="13" customHeight="1" x14ac:dyDescent="0.15"/>
    <row r="161" ht="13" customHeight="1" x14ac:dyDescent="0.15"/>
    <row r="162" ht="13" customHeight="1" x14ac:dyDescent="0.15"/>
    <row r="163" ht="13" customHeight="1" x14ac:dyDescent="0.15"/>
    <row r="164" ht="13" customHeight="1" x14ac:dyDescent="0.15"/>
    <row r="165" ht="13" customHeight="1" x14ac:dyDescent="0.15"/>
    <row r="166" ht="13" customHeight="1" x14ac:dyDescent="0.15"/>
    <row r="167" ht="13" customHeight="1" x14ac:dyDescent="0.15"/>
    <row r="168" ht="13" customHeight="1" x14ac:dyDescent="0.15"/>
    <row r="169" ht="13" customHeight="1" x14ac:dyDescent="0.15"/>
    <row r="170" ht="13" customHeight="1" x14ac:dyDescent="0.15"/>
    <row r="171" ht="13" customHeight="1" x14ac:dyDescent="0.15"/>
    <row r="172" ht="13" customHeight="1" x14ac:dyDescent="0.15"/>
    <row r="173" ht="13" customHeight="1" x14ac:dyDescent="0.15"/>
    <row r="174" ht="13" customHeight="1" x14ac:dyDescent="0.15"/>
    <row r="175" ht="13" customHeight="1" x14ac:dyDescent="0.15"/>
    <row r="176" ht="13" customHeight="1" x14ac:dyDescent="0.15"/>
    <row r="177" ht="13" customHeight="1" x14ac:dyDescent="0.15"/>
    <row r="178" ht="13" customHeight="1" x14ac:dyDescent="0.15"/>
    <row r="179" ht="13" customHeight="1" x14ac:dyDescent="0.15"/>
    <row r="180" ht="13" customHeight="1" x14ac:dyDescent="0.15"/>
    <row r="181" ht="13" customHeight="1" x14ac:dyDescent="0.15"/>
    <row r="182" ht="13" customHeight="1" x14ac:dyDescent="0.15"/>
    <row r="183" ht="13" customHeight="1" x14ac:dyDescent="0.15"/>
    <row r="184" ht="13" customHeight="1" x14ac:dyDescent="0.15"/>
    <row r="185" ht="13" customHeight="1" x14ac:dyDescent="0.15"/>
    <row r="186" ht="13" customHeight="1" x14ac:dyDescent="0.15"/>
    <row r="187" ht="13" customHeight="1" x14ac:dyDescent="0.15"/>
    <row r="188" ht="13" customHeight="1" x14ac:dyDescent="0.15"/>
    <row r="189" ht="13" customHeight="1" x14ac:dyDescent="0.15"/>
    <row r="190" ht="13" customHeight="1" x14ac:dyDescent="0.15"/>
    <row r="191" ht="13" customHeight="1" x14ac:dyDescent="0.15"/>
    <row r="192" ht="13" customHeight="1" x14ac:dyDescent="0.15"/>
    <row r="193" ht="13" customHeight="1" x14ac:dyDescent="0.15"/>
    <row r="194" ht="13" customHeight="1" x14ac:dyDescent="0.15"/>
    <row r="195" ht="13" customHeight="1" x14ac:dyDescent="0.15"/>
    <row r="196" ht="13" customHeight="1" x14ac:dyDescent="0.15"/>
    <row r="197" ht="13" customHeight="1" x14ac:dyDescent="0.15"/>
    <row r="198" ht="13" customHeight="1" x14ac:dyDescent="0.15"/>
    <row r="199" ht="13" customHeight="1" x14ac:dyDescent="0.15"/>
    <row r="200" ht="13" customHeight="1" x14ac:dyDescent="0.15"/>
    <row r="201" ht="13" customHeight="1" x14ac:dyDescent="0.15"/>
    <row r="202" ht="13" customHeight="1" x14ac:dyDescent="0.15"/>
    <row r="203" ht="13" customHeight="1" x14ac:dyDescent="0.15"/>
    <row r="204" ht="13" customHeight="1" x14ac:dyDescent="0.15"/>
    <row r="205" ht="13" customHeight="1" x14ac:dyDescent="0.15"/>
    <row r="206" ht="13" customHeight="1" x14ac:dyDescent="0.15"/>
    <row r="207" ht="13" customHeight="1" x14ac:dyDescent="0.15"/>
    <row r="208" ht="13" customHeight="1" x14ac:dyDescent="0.15"/>
    <row r="209" ht="13" customHeight="1" x14ac:dyDescent="0.15"/>
    <row r="210" ht="13" customHeight="1" x14ac:dyDescent="0.15"/>
    <row r="211" ht="13" customHeight="1" x14ac:dyDescent="0.15"/>
    <row r="212" ht="13" customHeight="1" x14ac:dyDescent="0.15"/>
    <row r="213" ht="13" customHeight="1" x14ac:dyDescent="0.15"/>
    <row r="214" ht="13" customHeight="1" x14ac:dyDescent="0.15"/>
    <row r="215" ht="13" customHeight="1" x14ac:dyDescent="0.15"/>
    <row r="216" ht="13" customHeight="1" x14ac:dyDescent="0.15"/>
    <row r="217" ht="13" customHeight="1" x14ac:dyDescent="0.15"/>
    <row r="218" ht="13" customHeight="1" x14ac:dyDescent="0.15"/>
    <row r="219" ht="13" customHeight="1" x14ac:dyDescent="0.15"/>
    <row r="220" ht="13" customHeight="1" x14ac:dyDescent="0.15"/>
    <row r="221" ht="13" customHeight="1" x14ac:dyDescent="0.15"/>
    <row r="222" ht="13" customHeight="1" x14ac:dyDescent="0.15"/>
    <row r="223" ht="13" customHeight="1" x14ac:dyDescent="0.15"/>
    <row r="224" ht="13" customHeight="1" x14ac:dyDescent="0.15"/>
    <row r="225" ht="13" customHeight="1" x14ac:dyDescent="0.15"/>
    <row r="226" ht="13" customHeight="1" x14ac:dyDescent="0.15"/>
    <row r="227" ht="13" customHeight="1" x14ac:dyDescent="0.15"/>
    <row r="228" ht="13" customHeight="1" x14ac:dyDescent="0.15"/>
    <row r="229" ht="13" customHeight="1" x14ac:dyDescent="0.15"/>
    <row r="230" ht="13" customHeight="1" x14ac:dyDescent="0.15"/>
    <row r="231" ht="13" customHeight="1" x14ac:dyDescent="0.15"/>
    <row r="232" ht="13" customHeight="1" x14ac:dyDescent="0.15"/>
    <row r="233" ht="13" customHeight="1" x14ac:dyDescent="0.15"/>
    <row r="234" ht="13" customHeight="1" x14ac:dyDescent="0.15"/>
    <row r="235" ht="13" customHeight="1" x14ac:dyDescent="0.15"/>
    <row r="236" ht="13" customHeight="1" x14ac:dyDescent="0.15"/>
    <row r="237" ht="13" customHeight="1" x14ac:dyDescent="0.15"/>
    <row r="238" ht="13" customHeight="1" x14ac:dyDescent="0.15"/>
    <row r="239" ht="13" customHeight="1" x14ac:dyDescent="0.15"/>
    <row r="240" ht="13" customHeight="1" x14ac:dyDescent="0.15"/>
    <row r="241" ht="13" customHeight="1" x14ac:dyDescent="0.15"/>
    <row r="242" ht="13" customHeight="1" x14ac:dyDescent="0.15"/>
    <row r="243" ht="13" customHeight="1" x14ac:dyDescent="0.15"/>
    <row r="244" ht="13" customHeight="1" x14ac:dyDescent="0.15"/>
    <row r="245" ht="13" customHeight="1" x14ac:dyDescent="0.15"/>
    <row r="246" ht="13" customHeight="1" x14ac:dyDescent="0.15"/>
    <row r="247" ht="13" customHeight="1" x14ac:dyDescent="0.15"/>
    <row r="248" ht="13" customHeight="1" x14ac:dyDescent="0.15"/>
    <row r="249" ht="13" customHeight="1" x14ac:dyDescent="0.15"/>
    <row r="250" ht="13" customHeight="1" x14ac:dyDescent="0.15"/>
    <row r="251" ht="13" customHeight="1" x14ac:dyDescent="0.15"/>
    <row r="252" ht="13" customHeight="1" x14ac:dyDescent="0.15"/>
    <row r="253" ht="13" customHeight="1" x14ac:dyDescent="0.15"/>
    <row r="254" ht="13" customHeight="1" x14ac:dyDescent="0.15"/>
    <row r="255" ht="13" customHeight="1" x14ac:dyDescent="0.15"/>
    <row r="256" ht="13" customHeight="1" x14ac:dyDescent="0.15"/>
    <row r="257" ht="13" customHeight="1" x14ac:dyDescent="0.15"/>
    <row r="258" ht="13" customHeight="1" x14ac:dyDescent="0.15"/>
    <row r="259" ht="13" customHeight="1" x14ac:dyDescent="0.15"/>
    <row r="260" ht="13" customHeight="1" x14ac:dyDescent="0.15"/>
    <row r="261" ht="13" customHeight="1" x14ac:dyDescent="0.15"/>
    <row r="262" ht="13" customHeight="1" x14ac:dyDescent="0.15"/>
    <row r="263" ht="13" customHeight="1" x14ac:dyDescent="0.15"/>
    <row r="264" ht="13" customHeight="1" x14ac:dyDescent="0.15"/>
    <row r="265" ht="13" customHeight="1" x14ac:dyDescent="0.15"/>
    <row r="266" ht="13" customHeight="1" x14ac:dyDescent="0.15"/>
    <row r="267" ht="13" customHeight="1" x14ac:dyDescent="0.15"/>
    <row r="268" ht="13" customHeight="1" x14ac:dyDescent="0.15"/>
    <row r="269" ht="13" customHeight="1" x14ac:dyDescent="0.15"/>
    <row r="270" ht="13" customHeight="1" x14ac:dyDescent="0.15"/>
    <row r="271" ht="13" customHeight="1" x14ac:dyDescent="0.15"/>
    <row r="272" ht="13" customHeight="1" x14ac:dyDescent="0.15"/>
    <row r="273" ht="13" customHeight="1" x14ac:dyDescent="0.15"/>
    <row r="274" ht="13" customHeight="1" x14ac:dyDescent="0.15"/>
    <row r="275" ht="13" customHeight="1" x14ac:dyDescent="0.15"/>
    <row r="276" ht="13" customHeight="1" x14ac:dyDescent="0.15"/>
    <row r="277" ht="13" customHeight="1" x14ac:dyDescent="0.15"/>
    <row r="278" ht="13" customHeight="1" x14ac:dyDescent="0.15"/>
    <row r="279" ht="13" customHeight="1" x14ac:dyDescent="0.15"/>
    <row r="280" ht="13" customHeight="1" x14ac:dyDescent="0.15"/>
    <row r="281" ht="13" customHeight="1" x14ac:dyDescent="0.15"/>
    <row r="282" ht="13" customHeight="1" x14ac:dyDescent="0.15"/>
    <row r="283" ht="13" customHeight="1" x14ac:dyDescent="0.15"/>
    <row r="284" ht="13" customHeight="1" x14ac:dyDescent="0.15"/>
    <row r="285" ht="13" customHeight="1" x14ac:dyDescent="0.15"/>
    <row r="286" ht="13" customHeight="1" x14ac:dyDescent="0.15"/>
    <row r="287" ht="13" customHeight="1" x14ac:dyDescent="0.15"/>
    <row r="288" ht="13" customHeight="1" x14ac:dyDescent="0.15"/>
    <row r="289" ht="13" customHeight="1" x14ac:dyDescent="0.15"/>
    <row r="290" ht="13" customHeight="1" x14ac:dyDescent="0.15"/>
    <row r="291" ht="13" customHeight="1" x14ac:dyDescent="0.15"/>
    <row r="292" ht="13" customHeight="1" x14ac:dyDescent="0.15"/>
    <row r="293" ht="13" customHeight="1" x14ac:dyDescent="0.15"/>
    <row r="294" ht="13" customHeight="1" x14ac:dyDescent="0.15"/>
    <row r="295" ht="13" customHeight="1" x14ac:dyDescent="0.15"/>
    <row r="296" ht="13" customHeight="1" x14ac:dyDescent="0.15"/>
    <row r="297" ht="13" customHeight="1" x14ac:dyDescent="0.15"/>
    <row r="298" ht="13" customHeight="1" x14ac:dyDescent="0.15"/>
    <row r="299" ht="13" customHeight="1" x14ac:dyDescent="0.15"/>
    <row r="300" ht="13" customHeight="1" x14ac:dyDescent="0.15"/>
    <row r="301" ht="13" customHeight="1" x14ac:dyDescent="0.15"/>
    <row r="302" ht="13" customHeight="1" x14ac:dyDescent="0.15"/>
    <row r="303" ht="13" customHeight="1" x14ac:dyDescent="0.15"/>
    <row r="304" ht="13" customHeight="1" x14ac:dyDescent="0.15"/>
    <row r="305" ht="13" customHeight="1" x14ac:dyDescent="0.15"/>
    <row r="306" ht="13" customHeight="1" x14ac:dyDescent="0.15"/>
    <row r="307" ht="13" customHeight="1" x14ac:dyDescent="0.15"/>
    <row r="308" ht="13" customHeight="1" x14ac:dyDescent="0.15"/>
    <row r="309" ht="13" customHeight="1" x14ac:dyDescent="0.15"/>
    <row r="310" ht="13" customHeight="1" x14ac:dyDescent="0.15"/>
    <row r="311" ht="13" customHeight="1" x14ac:dyDescent="0.15"/>
    <row r="312" ht="13" customHeight="1" x14ac:dyDescent="0.15"/>
    <row r="313" ht="13" customHeight="1" x14ac:dyDescent="0.15"/>
    <row r="314" ht="13" customHeight="1" x14ac:dyDescent="0.15"/>
    <row r="315" ht="13" customHeight="1" x14ac:dyDescent="0.15"/>
    <row r="316" ht="13" customHeight="1" x14ac:dyDescent="0.15"/>
    <row r="317" ht="13" customHeight="1" x14ac:dyDescent="0.15"/>
    <row r="318" ht="13" customHeight="1" x14ac:dyDescent="0.15"/>
    <row r="319" ht="13" customHeight="1" x14ac:dyDescent="0.15"/>
    <row r="320" ht="13" customHeight="1" x14ac:dyDescent="0.15"/>
    <row r="321" ht="13" customHeight="1" x14ac:dyDescent="0.15"/>
    <row r="322" ht="13" customHeight="1" x14ac:dyDescent="0.15"/>
    <row r="323" ht="13" customHeight="1" x14ac:dyDescent="0.15"/>
    <row r="324" ht="13" customHeight="1" x14ac:dyDescent="0.15"/>
    <row r="325" ht="13" customHeight="1" x14ac:dyDescent="0.15"/>
    <row r="326" ht="13" customHeight="1" x14ac:dyDescent="0.15"/>
    <row r="327" ht="13" customHeight="1" x14ac:dyDescent="0.15"/>
    <row r="328" ht="13" customHeight="1" x14ac:dyDescent="0.15"/>
    <row r="329" ht="13" customHeight="1" x14ac:dyDescent="0.15"/>
    <row r="330" ht="13" customHeight="1" x14ac:dyDescent="0.15"/>
    <row r="331" ht="13" customHeight="1" x14ac:dyDescent="0.15"/>
    <row r="332" ht="13" customHeight="1" x14ac:dyDescent="0.15"/>
    <row r="333" ht="13" customHeight="1" x14ac:dyDescent="0.15"/>
    <row r="334" ht="13" customHeight="1" x14ac:dyDescent="0.15"/>
    <row r="335" ht="13" customHeight="1" x14ac:dyDescent="0.15"/>
    <row r="336" ht="13" customHeight="1" x14ac:dyDescent="0.15"/>
    <row r="337" ht="13" customHeight="1" x14ac:dyDescent="0.15"/>
    <row r="338" ht="13" customHeight="1" x14ac:dyDescent="0.15"/>
    <row r="339" ht="13" customHeight="1" x14ac:dyDescent="0.15"/>
    <row r="340" ht="13" customHeight="1" x14ac:dyDescent="0.15"/>
    <row r="341" ht="13" customHeight="1" x14ac:dyDescent="0.15"/>
    <row r="342" ht="13" customHeight="1" x14ac:dyDescent="0.15"/>
    <row r="343" ht="13" customHeight="1" x14ac:dyDescent="0.15"/>
    <row r="344" ht="13" customHeight="1" x14ac:dyDescent="0.15"/>
    <row r="345" ht="13" customHeight="1" x14ac:dyDescent="0.15"/>
    <row r="346" ht="13" customHeight="1" x14ac:dyDescent="0.15"/>
    <row r="347" ht="13" customHeight="1" x14ac:dyDescent="0.15"/>
    <row r="348" ht="13" customHeight="1" x14ac:dyDescent="0.15"/>
    <row r="349" ht="13" customHeight="1" x14ac:dyDescent="0.15"/>
    <row r="350" ht="13" customHeight="1" x14ac:dyDescent="0.15"/>
    <row r="351" ht="13" customHeight="1" x14ac:dyDescent="0.15"/>
    <row r="352" ht="13" customHeight="1" x14ac:dyDescent="0.15"/>
    <row r="353" ht="13" customHeight="1" x14ac:dyDescent="0.15"/>
    <row r="354" ht="13" customHeight="1" x14ac:dyDescent="0.15"/>
    <row r="355" ht="13" customHeight="1" x14ac:dyDescent="0.15"/>
    <row r="356" ht="13" customHeight="1" x14ac:dyDescent="0.15"/>
    <row r="357" ht="13" customHeight="1" x14ac:dyDescent="0.15"/>
    <row r="358" ht="13" customHeight="1" x14ac:dyDescent="0.15"/>
    <row r="359" ht="13" customHeight="1" x14ac:dyDescent="0.15"/>
    <row r="360" ht="13" customHeight="1" x14ac:dyDescent="0.15"/>
    <row r="361" ht="13" customHeight="1" x14ac:dyDescent="0.15"/>
    <row r="362" ht="13" customHeight="1" x14ac:dyDescent="0.15"/>
    <row r="363" ht="13" customHeight="1" x14ac:dyDescent="0.15"/>
    <row r="364" ht="13" customHeight="1" x14ac:dyDescent="0.15"/>
    <row r="365" ht="13" customHeight="1" x14ac:dyDescent="0.15"/>
    <row r="366" ht="13" customHeight="1" x14ac:dyDescent="0.15"/>
    <row r="367" ht="13" customHeight="1" x14ac:dyDescent="0.15"/>
    <row r="368" ht="13" customHeight="1" x14ac:dyDescent="0.15"/>
    <row r="369" ht="13" customHeight="1" x14ac:dyDescent="0.15"/>
    <row r="370" ht="13" customHeight="1" x14ac:dyDescent="0.15"/>
    <row r="371" ht="13" customHeight="1" x14ac:dyDescent="0.15"/>
    <row r="372" ht="13" customHeight="1" x14ac:dyDescent="0.15"/>
    <row r="373" ht="13" customHeight="1" x14ac:dyDescent="0.15"/>
    <row r="374" ht="13" customHeight="1" x14ac:dyDescent="0.15"/>
    <row r="375" ht="13" customHeight="1" x14ac:dyDescent="0.15"/>
    <row r="376" ht="13" customHeight="1" x14ac:dyDescent="0.15"/>
    <row r="377" ht="13" customHeight="1" x14ac:dyDescent="0.15"/>
    <row r="378" ht="13" customHeight="1" x14ac:dyDescent="0.15"/>
    <row r="379" ht="13" customHeight="1" x14ac:dyDescent="0.15"/>
    <row r="380" ht="13" customHeight="1" x14ac:dyDescent="0.15"/>
    <row r="381" ht="13" customHeight="1" x14ac:dyDescent="0.15"/>
    <row r="382" ht="13" customHeight="1" x14ac:dyDescent="0.15"/>
    <row r="383" ht="13" customHeight="1" x14ac:dyDescent="0.15"/>
    <row r="384" ht="13" customHeight="1" x14ac:dyDescent="0.15"/>
    <row r="385" ht="13" customHeight="1" x14ac:dyDescent="0.15"/>
    <row r="386" ht="13" customHeight="1" x14ac:dyDescent="0.15"/>
    <row r="387" ht="13" customHeight="1" x14ac:dyDescent="0.15"/>
    <row r="388" ht="13" customHeight="1" x14ac:dyDescent="0.15"/>
    <row r="389" ht="13" customHeight="1" x14ac:dyDescent="0.15"/>
    <row r="390" ht="13" customHeight="1" x14ac:dyDescent="0.15"/>
    <row r="391" ht="13" customHeight="1" x14ac:dyDescent="0.15"/>
    <row r="392" ht="13" customHeight="1" x14ac:dyDescent="0.15"/>
    <row r="393" ht="13" customHeight="1" x14ac:dyDescent="0.15"/>
    <row r="394" ht="13" customHeight="1" x14ac:dyDescent="0.15"/>
    <row r="395" ht="13" customHeight="1" x14ac:dyDescent="0.15"/>
    <row r="396" ht="13" customHeight="1" x14ac:dyDescent="0.15"/>
    <row r="397" ht="13" customHeight="1" x14ac:dyDescent="0.15"/>
    <row r="398" ht="13" customHeight="1" x14ac:dyDescent="0.15"/>
    <row r="399" ht="13" customHeight="1" x14ac:dyDescent="0.15"/>
    <row r="400" ht="13" customHeight="1" x14ac:dyDescent="0.15"/>
    <row r="401" ht="13" customHeight="1" x14ac:dyDescent="0.15"/>
    <row r="402" ht="13" customHeight="1" x14ac:dyDescent="0.15"/>
    <row r="403" ht="13" customHeight="1" x14ac:dyDescent="0.15"/>
    <row r="404" ht="13" customHeight="1" x14ac:dyDescent="0.15"/>
    <row r="405" ht="13" customHeight="1" x14ac:dyDescent="0.15"/>
    <row r="406" ht="13" customHeight="1" x14ac:dyDescent="0.15"/>
    <row r="407" ht="13" customHeight="1" x14ac:dyDescent="0.15"/>
    <row r="408" ht="13" customHeight="1" x14ac:dyDescent="0.15"/>
    <row r="409" ht="13" customHeight="1" x14ac:dyDescent="0.15"/>
    <row r="410" ht="13" customHeight="1" x14ac:dyDescent="0.15"/>
    <row r="411" ht="13" customHeight="1" x14ac:dyDescent="0.15"/>
    <row r="412" ht="13" customHeight="1" x14ac:dyDescent="0.15"/>
    <row r="413" ht="13" customHeight="1" x14ac:dyDescent="0.15"/>
    <row r="414" ht="13" customHeight="1" x14ac:dyDescent="0.15"/>
    <row r="415" ht="13" customHeight="1" x14ac:dyDescent="0.15"/>
    <row r="416" ht="13" customHeight="1" x14ac:dyDescent="0.15"/>
    <row r="417" ht="13" customHeight="1" x14ac:dyDescent="0.15"/>
    <row r="418" ht="13" customHeight="1" x14ac:dyDescent="0.15"/>
    <row r="419" ht="13" customHeight="1" x14ac:dyDescent="0.15"/>
    <row r="420" ht="13" customHeight="1" x14ac:dyDescent="0.15"/>
    <row r="421" ht="13" customHeight="1" x14ac:dyDescent="0.15"/>
    <row r="422" ht="13" customHeight="1" x14ac:dyDescent="0.15"/>
    <row r="423" ht="13" customHeight="1" x14ac:dyDescent="0.15"/>
    <row r="424" ht="13" customHeight="1" x14ac:dyDescent="0.15"/>
    <row r="425" ht="13" customHeight="1" x14ac:dyDescent="0.15"/>
    <row r="426" ht="13" customHeight="1" x14ac:dyDescent="0.15"/>
    <row r="427" ht="13" customHeight="1" x14ac:dyDescent="0.15"/>
    <row r="428" ht="13" customHeight="1" x14ac:dyDescent="0.15"/>
    <row r="429" ht="13" customHeight="1" x14ac:dyDescent="0.15"/>
    <row r="430" ht="13" customHeight="1" x14ac:dyDescent="0.15"/>
    <row r="431" ht="13" customHeight="1" x14ac:dyDescent="0.15"/>
    <row r="432" ht="13" customHeight="1" x14ac:dyDescent="0.15"/>
    <row r="433" ht="13" customHeight="1" x14ac:dyDescent="0.15"/>
    <row r="434" ht="13" customHeight="1" x14ac:dyDescent="0.15"/>
    <row r="435" ht="13" customHeight="1" x14ac:dyDescent="0.15"/>
    <row r="436" ht="13" customHeight="1" x14ac:dyDescent="0.15"/>
    <row r="437" ht="13" customHeight="1" x14ac:dyDescent="0.15"/>
    <row r="438" ht="13" customHeight="1" x14ac:dyDescent="0.15"/>
    <row r="439" ht="13" customHeight="1" x14ac:dyDescent="0.15"/>
    <row r="440" ht="13" customHeight="1" x14ac:dyDescent="0.15"/>
    <row r="441" ht="13" customHeight="1" x14ac:dyDescent="0.15"/>
    <row r="442" ht="13" customHeight="1" x14ac:dyDescent="0.15"/>
    <row r="443" ht="13" customHeight="1" x14ac:dyDescent="0.15"/>
    <row r="444" ht="13" customHeight="1" x14ac:dyDescent="0.15"/>
    <row r="445" ht="13" customHeight="1" x14ac:dyDescent="0.15"/>
    <row r="446" ht="13" customHeight="1" x14ac:dyDescent="0.15"/>
    <row r="447" ht="13" customHeight="1" x14ac:dyDescent="0.15"/>
    <row r="448" ht="13" customHeight="1" x14ac:dyDescent="0.15"/>
    <row r="449" ht="13" customHeight="1" x14ac:dyDescent="0.15"/>
    <row r="450" ht="13" customHeight="1" x14ac:dyDescent="0.15"/>
    <row r="451" ht="13" customHeight="1" x14ac:dyDescent="0.15"/>
    <row r="452" ht="13" customHeight="1" x14ac:dyDescent="0.15"/>
    <row r="453" ht="13" customHeight="1" x14ac:dyDescent="0.15"/>
    <row r="454" ht="13" customHeight="1" x14ac:dyDescent="0.15"/>
    <row r="455" ht="13" customHeight="1" x14ac:dyDescent="0.15"/>
    <row r="456" ht="13" customHeight="1" x14ac:dyDescent="0.15"/>
  </sheetData>
  <sortState xmlns:xlrd2="http://schemas.microsoft.com/office/spreadsheetml/2017/richdata2" ref="A5:R8">
    <sortCondition descending="1" ref="R5:R8"/>
  </sortState>
  <mergeCells count="2">
    <mergeCell ref="A1:F1"/>
    <mergeCell ref="AF2:AI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ord-dokument" ma:contentTypeID="0x010100BF8431C51B517C4482CD3207C509516100CDF40AFC042F0F49B746142019E62764" ma:contentTypeVersion="10" ma:contentTypeDescription="Rent word-dokument" ma:contentTypeScope="" ma:versionID="26fff6389e5a768e95aacc3675830442">
  <xsd:schema xmlns:xsd="http://www.w3.org/2001/XMLSchema" xmlns:xs="http://www.w3.org/2001/XMLSchema" xmlns:p="http://schemas.microsoft.com/office/2006/metadata/properties" xmlns:ns2="c3e97939-0ce5-4099-93ab-94dff8871a26" targetNamespace="http://schemas.microsoft.com/office/2006/metadata/properties" ma:root="true" ma:fieldsID="4ec69354c48b18baaf4614a702ed6bf4" ns2:_="">
    <xsd:import namespace="c3e97939-0ce5-4099-93ab-94dff8871a26"/>
    <xsd:element name="properties">
      <xsd:complexType>
        <xsd:sequence>
          <xsd:element name="documentManagement">
            <xsd:complexType>
              <xsd:all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e97939-0ce5-4099-93ab-94dff8871a26" elementFormDefault="qualified">
    <xsd:import namespace="http://schemas.microsoft.com/office/2006/documentManagement/types"/>
    <xsd:import namespace="http://schemas.microsoft.com/office/infopath/2007/PartnerControls"/>
    <xsd:element name="MediaServiceObjectDetectorVersions" ma:index="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4e8385e1-2509-49fc-a462-beb89f523d7b" ContentTypeId="0x010100BF8431C51B517C4482CD3207C509516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91E104-6559-4490-B644-954FEB97F933}">
  <ds:schemaRefs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c3e97939-0ce5-4099-93ab-94dff8871a26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12E9044-7BD9-4C10-80ED-0F600C080F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e97939-0ce5-4099-93ab-94dff8871a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9F7A06-962C-4609-BD58-C556DD223FC7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D1053918-17CC-42D2-945F-51106FFD2C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9</vt:i4>
      </vt:variant>
      <vt:variant>
        <vt:lpstr>Navngitte områder</vt:lpstr>
      </vt:variant>
      <vt:variant>
        <vt:i4>2</vt:i4>
      </vt:variant>
    </vt:vector>
  </HeadingPairs>
  <TitlesOfParts>
    <vt:vector size="11" baseType="lpstr">
      <vt:lpstr>Sammenlagt</vt:lpstr>
      <vt:lpstr>HS</vt:lpstr>
      <vt:lpstr>DS</vt:lpstr>
      <vt:lpstr>JG</vt:lpstr>
      <vt:lpstr>JJ</vt:lpstr>
      <vt:lpstr>HV</vt:lpstr>
      <vt:lpstr>DV</vt:lpstr>
      <vt:lpstr>HEV</vt:lpstr>
      <vt:lpstr>DEV</vt:lpstr>
      <vt:lpstr>HV!Utskriftsområde</vt:lpstr>
      <vt:lpstr>Sammenlagt!Utskriftsområde</vt:lpstr>
    </vt:vector>
  </TitlesOfParts>
  <Manager/>
  <Company>Gjensidige Gruppen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Harald Hovde</dc:creator>
  <cp:keywords/>
  <dc:description/>
  <cp:lastModifiedBy>Sondre Haugholt Breian</cp:lastModifiedBy>
  <cp:revision/>
  <dcterms:created xsi:type="dcterms:W3CDTF">2003-01-08T09:38:39Z</dcterms:created>
  <dcterms:modified xsi:type="dcterms:W3CDTF">2025-01-27T10:50:57Z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0x010100BF8431C51B517C4482CD3207C509516100CDF40AFC042F0F49B746142019E62764</vt:lpwstr>
  </property>
</Properties>
</file>